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'data'!$3:$6</definedName>
  </definedNames>
  <calcPr fullCalcOnLoad="1"/>
</workbook>
</file>

<file path=xl/sharedStrings.xml><?xml version="1.0" encoding="utf-8"?>
<sst xmlns="http://schemas.openxmlformats.org/spreadsheetml/2006/main" count="158" uniqueCount="146">
  <si>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</si>
  <si>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</si>
  <si>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</si>
  <si>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</si>
  <si>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</si>
  <si>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</si>
  <si>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</si>
  <si>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</si>
  <si>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</si>
  <si>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</si>
  <si>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</si>
  <si>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</si>
  <si>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</si>
  <si>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</si>
  <si>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дела</t>
  </si>
  <si>
    <t>А</t>
  </si>
  <si>
    <t>Б</t>
  </si>
  <si>
    <t xml:space="preserve">Админстративни </t>
  </si>
  <si>
    <t xml:space="preserve"> по ЗСПЗЗ</t>
  </si>
  <si>
    <t>В</t>
  </si>
  <si>
    <t xml:space="preserve"> и ЗВГЗГФ</t>
  </si>
  <si>
    <t xml:space="preserve">Частни </t>
  </si>
  <si>
    <t xml:space="preserve">граждански  </t>
  </si>
  <si>
    <t>Г</t>
  </si>
  <si>
    <t>Дела</t>
  </si>
  <si>
    <t>Д</t>
  </si>
  <si>
    <r>
      <t>б. в - з</t>
    </r>
    <r>
      <rPr>
        <sz val="8"/>
        <rFont val="Arial"/>
        <family val="2"/>
      </rPr>
      <t xml:space="preserve"> от ГПК </t>
    </r>
  </si>
  <si>
    <t>Наказателни</t>
  </si>
  <si>
    <t>общ характер</t>
  </si>
  <si>
    <t>Е</t>
  </si>
  <si>
    <t>частен характер</t>
  </si>
  <si>
    <t>Ж</t>
  </si>
  <si>
    <t>по чл.78a</t>
  </si>
  <si>
    <t>НК</t>
  </si>
  <si>
    <t>наказателни</t>
  </si>
  <si>
    <t>И</t>
  </si>
  <si>
    <t xml:space="preserve">Частни   </t>
  </si>
  <si>
    <t>x</t>
  </si>
  <si>
    <t>наказателни дела</t>
  </si>
  <si>
    <t>К</t>
  </si>
  <si>
    <t>разпити</t>
  </si>
  <si>
    <t xml:space="preserve">Админстративно </t>
  </si>
  <si>
    <t xml:space="preserve">наказателен </t>
  </si>
  <si>
    <t>Л</t>
  </si>
  <si>
    <t>характер дела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</si>
  <si>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</si>
  <si>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</si>
  <si>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</si>
  <si>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</si>
  <si>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</si>
  <si>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</si>
  <si>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</si>
  <si>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</si>
  <si>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</si>
  <si>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</si>
  <si>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</si>
  <si>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</si>
  <si>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</si>
  <si>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</si>
  <si>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</si>
  <si>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</si>
  <si>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</si>
  <si>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</si>
  <si>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</si>
  <si>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</si>
  <si>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</si>
  <si>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Изготвил:                                 </t>
  </si>
  <si>
    <t xml:space="preserve">Административен ръководител:               </t>
  </si>
  <si>
    <t>/подпис и печат/</t>
  </si>
  <si>
    <t xml:space="preserve"> /име,фамилия/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</si>
  <si>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</si>
  <si>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</si>
  <si>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</si>
  <si>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</si>
  <si>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</si>
  <si>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</si>
  <si>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</si>
  <si>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</si>
  <si>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</si>
  <si>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</si>
  <si>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</si>
  <si>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Натовареност по щат </t>
    </r>
    <r>
      <rPr>
        <b/>
        <sz val="8"/>
        <rFont val="Arial"/>
        <family val="2"/>
      </rPr>
      <t>общо</t>
    </r>
    <r>
      <rPr>
        <sz val="8"/>
        <rFont val="Arial"/>
        <family val="2"/>
      </rPr>
      <t xml:space="preserve">     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</si>
  <si>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</si>
  <si>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</si>
  <si>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</si>
  <si>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</si>
  <si>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</si>
  <si>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</si>
  <si>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</si>
  <si>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</si>
  <si>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</si>
  <si>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</si>
  <si>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</si>
  <si>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E-mail: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</si>
  <si>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</si>
  <si>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</si>
  <si>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</si>
  <si>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</si>
  <si>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</si>
  <si>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</si>
  <si>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</si>
  <si>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</si>
  <si>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</si>
  <si>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</si>
  <si>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</si>
  <si>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</si>
  <si>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</si>
  <si>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</si>
  <si>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</si>
  <si>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</si>
  <si>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</si>
  <si>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</si>
  <si>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</si>
  <si>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</si>
  <si>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</si>
  <si>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</si>
  <si>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</si>
  <si>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по чл.410 и 417 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</si>
  <si>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</si>
  <si>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</si>
  <si>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</si>
  <si>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</si>
  <si>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</si>
  <si>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</si>
  <si>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</si>
  <si>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</si>
  <si>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</si>
  <si>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1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</si>
  <si>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</si>
  <si>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</si>
  <si>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</si>
  <si>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</si>
  <si>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</si>
  <si>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</si>
  <si>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</si>
  <si>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</si>
  <si>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</si>
  <si>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</si>
  <si>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</si>
  <si>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</si>
  <si>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ЕЛЕНА</t>
  </si>
  <si>
    <t>месеца на 2008    г.</t>
  </si>
  <si>
    <t>Йорданка Карачорова</t>
  </si>
  <si>
    <t>06151/62 45</t>
  </si>
  <si>
    <t>rs_elena@abv.bg</t>
  </si>
  <si>
    <t>И. Вараджакова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</si>
</sst>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0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4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3" fillId="2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5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1" applyFont="1" applyFill="1" applyBorder="1" applyAlignment="1" applyProtection="1">
      <alignment horizontal="center" vertical="center" wrapText="1"/>
      <protection/>
    </xf>
    <xf numFmtId="9" fontId="2" fillId="4" borderId="40" xfId="21" applyFont="1" applyFill="1" applyBorder="1" applyAlignment="1" applyProtection="1">
      <alignment horizontal="center" vertical="center" wrapText="1"/>
      <protection/>
    </xf>
    <xf numFmtId="9" fontId="2" fillId="4" borderId="41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>
      <alignment horizontal="center" vertical="center" wrapText="1"/>
    </xf>
    <xf numFmtId="9" fontId="2" fillId="4" borderId="40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>
      <alignment horizontal="center" vertical="center" wrapText="1"/>
    </xf>
    <xf numFmtId="9" fontId="2" fillId="4" borderId="41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:K33"/>
    </sheetView>
  </sheetViews>
  <sheetFormatPr defaultColWidth="9.140625" defaultRowHeight="12.75"/>
  <cols>
    <col min="1" max="8" width="9.140625" style="35" customWidth="1"/>
    <col min="9" max="9" width="17.28125" style="35" customWidth="1"/>
    <col min="10" max="10" width="29.421875" style="35" customWidth="1"/>
    <col min="11" max="11" width="22.28125" style="35" customWidth="1"/>
    <col min="12" max="16384" width="9.140625" style="35" customWidth="1"/>
  </cols>
  <sheetData>
    <row r="1" spans="1:11" ht="16.5" thickBot="1">
      <c r="A1" s="180" t="s">
        <v>60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6.5" thickTop="1">
      <c r="A2" s="36"/>
      <c r="B2" s="37"/>
      <c r="C2" s="37" t="s">
        <v>76</v>
      </c>
      <c r="D2" s="37"/>
      <c r="E2" s="37"/>
      <c r="F2" s="37"/>
      <c r="G2" s="37"/>
      <c r="H2" s="37"/>
      <c r="I2" s="37"/>
      <c r="J2" s="37"/>
      <c r="K2" s="38"/>
    </row>
    <row r="3" spans="1:11" ht="15.75">
      <c r="A3" s="36"/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11" ht="15.75">
      <c r="A4" s="36"/>
      <c r="B4" s="37"/>
      <c r="C4" s="64" t="s">
        <v>107</v>
      </c>
      <c r="D4" s="37"/>
      <c r="E4" s="37"/>
      <c r="F4" s="37"/>
      <c r="G4" s="37"/>
      <c r="H4" s="37"/>
      <c r="I4" s="37"/>
      <c r="J4" s="37"/>
      <c r="K4" s="38"/>
    </row>
    <row r="5" spans="1:11" ht="15.75">
      <c r="A5" s="36"/>
      <c r="B5" s="37"/>
      <c r="C5" s="100" t="s">
        <v>108</v>
      </c>
      <c r="D5" s="37"/>
      <c r="E5" s="37"/>
      <c r="F5" s="37"/>
      <c r="G5" s="64"/>
      <c r="H5" s="64"/>
      <c r="I5" s="64"/>
      <c r="J5" s="64"/>
      <c r="K5" s="38"/>
    </row>
    <row r="6" spans="1:11" ht="15.75">
      <c r="A6" s="39"/>
      <c r="B6" s="40"/>
      <c r="C6" s="101"/>
      <c r="D6" s="74" t="s">
        <v>111</v>
      </c>
      <c r="E6" s="64"/>
      <c r="F6" s="37"/>
      <c r="G6" s="37"/>
      <c r="H6" s="37"/>
      <c r="I6" s="37"/>
      <c r="J6" s="37"/>
      <c r="K6" s="38"/>
    </row>
    <row r="7" spans="1:11" ht="15.75">
      <c r="A7" s="36" t="s">
        <v>70</v>
      </c>
      <c r="B7" s="41" t="s">
        <v>73</v>
      </c>
      <c r="C7" s="100" t="s">
        <v>96</v>
      </c>
      <c r="D7" s="63"/>
      <c r="E7" s="64"/>
      <c r="F7" s="64"/>
      <c r="G7" s="65"/>
      <c r="H7" s="65"/>
      <c r="I7" s="65"/>
      <c r="J7" s="65"/>
      <c r="K7" s="38"/>
    </row>
    <row r="8" spans="1:11" ht="15.75">
      <c r="A8" s="36"/>
      <c r="B8" s="41"/>
      <c r="C8" s="66" t="s">
        <v>74</v>
      </c>
      <c r="D8" s="63"/>
      <c r="E8" s="37"/>
      <c r="F8" s="37"/>
      <c r="G8" s="37"/>
      <c r="H8" s="37"/>
      <c r="I8" s="37"/>
      <c r="J8" s="42"/>
      <c r="K8" s="38"/>
    </row>
    <row r="9" spans="1:11" ht="15.75">
      <c r="A9" s="36"/>
      <c r="B9" s="41" t="s">
        <v>71</v>
      </c>
      <c r="C9" s="42" t="s">
        <v>132</v>
      </c>
      <c r="D9" s="37"/>
      <c r="E9" s="37"/>
      <c r="F9" s="37"/>
      <c r="G9" s="37"/>
      <c r="H9" s="37"/>
      <c r="I9" s="37"/>
      <c r="J9" s="42"/>
      <c r="K9" s="38"/>
    </row>
    <row r="10" spans="1:11" ht="15.75">
      <c r="A10" s="36"/>
      <c r="B10" s="41" t="s">
        <v>97</v>
      </c>
      <c r="C10" s="42" t="s">
        <v>98</v>
      </c>
      <c r="D10" s="37"/>
      <c r="E10" s="37"/>
      <c r="F10" s="37"/>
      <c r="G10" s="37"/>
      <c r="H10" s="37"/>
      <c r="I10" s="37"/>
      <c r="J10" s="102"/>
      <c r="K10" s="103"/>
    </row>
    <row r="11" spans="1:11" ht="15.75">
      <c r="A11" s="36"/>
      <c r="B11" s="41"/>
      <c r="C11" s="42" t="s">
        <v>109</v>
      </c>
      <c r="D11" s="37"/>
      <c r="E11" s="37"/>
      <c r="F11" s="37"/>
      <c r="G11" s="37"/>
      <c r="H11" s="37"/>
      <c r="I11" s="37"/>
      <c r="J11" s="102"/>
      <c r="K11" s="103"/>
    </row>
    <row r="12" spans="1:11" ht="15.75">
      <c r="A12" s="36"/>
      <c r="B12" s="41" t="s">
        <v>99</v>
      </c>
      <c r="C12" s="142" t="s">
        <v>127</v>
      </c>
      <c r="D12" s="143"/>
      <c r="E12" s="143"/>
      <c r="F12" s="143"/>
      <c r="G12" s="143"/>
      <c r="H12" s="143"/>
      <c r="I12" s="143"/>
      <c r="J12" s="144"/>
      <c r="K12" s="141"/>
    </row>
    <row r="13" spans="1:11" ht="15.75">
      <c r="A13" s="36"/>
      <c r="B13" s="41"/>
      <c r="C13" s="140" t="s">
        <v>100</v>
      </c>
      <c r="D13" s="140"/>
      <c r="E13" s="140"/>
      <c r="F13" s="140"/>
      <c r="G13" s="140"/>
      <c r="H13" s="140"/>
      <c r="I13" s="140"/>
      <c r="J13" s="140"/>
      <c r="K13" s="141"/>
    </row>
    <row r="14" spans="1:11" ht="15.75">
      <c r="A14" s="36"/>
      <c r="B14" s="41">
        <v>4</v>
      </c>
      <c r="C14" s="42" t="s">
        <v>101</v>
      </c>
      <c r="D14" s="42"/>
      <c r="E14" s="42"/>
      <c r="F14" s="42"/>
      <c r="G14" s="42"/>
      <c r="H14" s="42"/>
      <c r="I14" s="42"/>
      <c r="J14" s="37"/>
      <c r="K14" s="103"/>
    </row>
    <row r="15" spans="1:11" ht="15.75">
      <c r="A15" s="36"/>
      <c r="B15" s="41"/>
      <c r="C15" s="42" t="s">
        <v>102</v>
      </c>
      <c r="D15" s="42"/>
      <c r="E15" s="42"/>
      <c r="F15" s="42"/>
      <c r="G15" s="42"/>
      <c r="H15" s="42"/>
      <c r="I15" s="42"/>
      <c r="J15" s="37"/>
      <c r="K15" s="103"/>
    </row>
    <row r="16" spans="1:11" ht="15.75">
      <c r="A16" s="36"/>
      <c r="B16" s="41">
        <v>5</v>
      </c>
      <c r="C16" s="102" t="s">
        <v>103</v>
      </c>
      <c r="D16" s="102"/>
      <c r="E16" s="102"/>
      <c r="F16" s="102"/>
      <c r="G16" s="102"/>
      <c r="H16" s="102"/>
      <c r="I16" s="102"/>
      <c r="J16" s="37"/>
      <c r="K16" s="103"/>
    </row>
    <row r="17" spans="1:11" ht="15.75">
      <c r="A17" s="36"/>
      <c r="B17" s="41" t="s">
        <v>104</v>
      </c>
      <c r="C17" s="42" t="s">
        <v>49</v>
      </c>
      <c r="D17" s="42"/>
      <c r="E17" s="42"/>
      <c r="F17" s="42"/>
      <c r="G17" s="42"/>
      <c r="H17" s="42"/>
      <c r="I17" s="42"/>
      <c r="J17" s="37"/>
      <c r="K17" s="38"/>
    </row>
    <row r="18" spans="1:11" ht="15.75">
      <c r="A18" s="36"/>
      <c r="B18" s="41" t="s">
        <v>53</v>
      </c>
      <c r="C18" s="42" t="s">
        <v>50</v>
      </c>
      <c r="D18" s="42"/>
      <c r="E18" s="42"/>
      <c r="F18" s="42"/>
      <c r="G18" s="42"/>
      <c r="H18" s="42"/>
      <c r="I18" s="42"/>
      <c r="J18" s="37"/>
      <c r="K18" s="38"/>
    </row>
    <row r="19" spans="1:11" ht="15.75">
      <c r="A19" s="36"/>
      <c r="B19" s="41" t="s">
        <v>55</v>
      </c>
      <c r="C19" s="42" t="s">
        <v>51</v>
      </c>
      <c r="D19" s="42"/>
      <c r="E19" s="42"/>
      <c r="F19" s="42"/>
      <c r="G19" s="42"/>
      <c r="H19" s="42"/>
      <c r="I19" s="42"/>
      <c r="J19" s="37"/>
      <c r="K19" s="38" t="s">
        <v>72</v>
      </c>
    </row>
    <row r="20" spans="1:11" ht="15.75">
      <c r="A20" s="36"/>
      <c r="B20" s="41"/>
      <c r="C20" s="42" t="s">
        <v>52</v>
      </c>
      <c r="D20" s="42"/>
      <c r="E20" s="42"/>
      <c r="F20" s="42"/>
      <c r="G20" s="42"/>
      <c r="H20" s="42"/>
      <c r="I20" s="42"/>
      <c r="J20" s="37"/>
      <c r="K20" s="38"/>
    </row>
    <row r="21" spans="1:11" ht="15.75">
      <c r="A21" s="36"/>
      <c r="B21" s="41" t="s">
        <v>56</v>
      </c>
      <c r="C21" s="42" t="s">
        <v>54</v>
      </c>
      <c r="D21" s="43"/>
      <c r="E21" s="43"/>
      <c r="F21" s="43"/>
      <c r="G21" s="43"/>
      <c r="H21" s="43"/>
      <c r="I21" s="43"/>
      <c r="J21" s="43"/>
      <c r="K21" s="44"/>
    </row>
    <row r="22" spans="1:11" ht="15.75">
      <c r="A22" s="36"/>
      <c r="B22" s="41" t="s">
        <v>58</v>
      </c>
      <c r="C22" s="45" t="s">
        <v>130</v>
      </c>
      <c r="D22" s="45"/>
      <c r="E22" s="45"/>
      <c r="F22" s="45"/>
      <c r="G22" s="45"/>
      <c r="H22" s="45"/>
      <c r="I22" s="45"/>
      <c r="J22" s="45"/>
      <c r="K22" s="46"/>
    </row>
    <row r="23" spans="1:11" ht="15.75">
      <c r="A23" s="36"/>
      <c r="B23" s="41"/>
      <c r="C23" s="45" t="s">
        <v>131</v>
      </c>
      <c r="D23" s="45"/>
      <c r="E23" s="45"/>
      <c r="F23" s="45"/>
      <c r="G23" s="45"/>
      <c r="H23" s="45"/>
      <c r="I23" s="45"/>
      <c r="J23" s="45"/>
      <c r="K23" s="46"/>
    </row>
    <row r="24" spans="1:11" ht="15.75">
      <c r="A24" s="36"/>
      <c r="B24" s="41" t="s">
        <v>59</v>
      </c>
      <c r="C24" s="45" t="s">
        <v>57</v>
      </c>
      <c r="D24" s="45"/>
      <c r="E24" s="45"/>
      <c r="F24" s="45"/>
      <c r="G24" s="45"/>
      <c r="H24" s="45"/>
      <c r="I24" s="45"/>
      <c r="J24" s="45"/>
      <c r="K24" s="46"/>
    </row>
    <row r="25" spans="1:11" ht="15.75">
      <c r="A25" s="36"/>
      <c r="B25" s="41" t="s">
        <v>105</v>
      </c>
      <c r="C25" s="45" t="s">
        <v>61</v>
      </c>
      <c r="D25" s="45"/>
      <c r="E25" s="45"/>
      <c r="F25" s="45"/>
      <c r="G25" s="45"/>
      <c r="H25" s="45"/>
      <c r="I25" s="45"/>
      <c r="J25" s="45"/>
      <c r="K25" s="46"/>
    </row>
    <row r="26" spans="1:11" ht="15.75">
      <c r="A26" s="36"/>
      <c r="B26" s="41"/>
      <c r="C26" s="45" t="s">
        <v>62</v>
      </c>
      <c r="D26" s="45"/>
      <c r="E26" s="45"/>
      <c r="F26" s="45"/>
      <c r="G26" s="45"/>
      <c r="H26" s="45"/>
      <c r="I26" s="45"/>
      <c r="J26" s="45"/>
      <c r="K26" s="46"/>
    </row>
    <row r="27" spans="1:11" ht="15.75">
      <c r="A27" s="36"/>
      <c r="B27" s="41" t="s">
        <v>106</v>
      </c>
      <c r="C27" s="45" t="s">
        <v>77</v>
      </c>
      <c r="D27" s="45"/>
      <c r="E27" s="45"/>
      <c r="F27" s="45"/>
      <c r="G27" s="45"/>
      <c r="H27" s="45"/>
      <c r="I27" s="45"/>
      <c r="J27" s="45"/>
      <c r="K27" s="46"/>
    </row>
    <row r="28" spans="1:11" ht="15.75">
      <c r="A28" s="36"/>
      <c r="B28" s="41"/>
      <c r="C28" s="45" t="s">
        <v>63</v>
      </c>
      <c r="D28" s="45"/>
      <c r="E28" s="45"/>
      <c r="F28" s="45"/>
      <c r="G28" s="45"/>
      <c r="H28" s="45"/>
      <c r="I28" s="45"/>
      <c r="J28" s="45"/>
      <c r="K28" s="46"/>
    </row>
    <row r="29" spans="1:11" ht="15.75">
      <c r="A29" s="36"/>
      <c r="B29" s="41" t="s">
        <v>126</v>
      </c>
      <c r="C29" s="139" t="s">
        <v>139</v>
      </c>
      <c r="D29" s="45"/>
      <c r="E29" s="45"/>
      <c r="F29" s="45"/>
      <c r="G29" s="45"/>
      <c r="H29" s="45"/>
      <c r="I29" s="45"/>
      <c r="J29" s="45"/>
      <c r="K29" s="145"/>
    </row>
    <row r="30" spans="1:11" ht="16.5" thickBot="1">
      <c r="A30" s="36"/>
      <c r="B30" s="41"/>
      <c r="C30" s="45"/>
      <c r="D30" s="45"/>
      <c r="E30" s="45"/>
      <c r="F30" s="45"/>
      <c r="G30" s="45"/>
      <c r="H30" s="45"/>
      <c r="I30" s="45"/>
      <c r="J30" s="45"/>
      <c r="K30" s="46"/>
    </row>
    <row r="31" spans="1:11" ht="15.75">
      <c r="A31" s="36"/>
      <c r="B31" s="41"/>
      <c r="C31" s="51" t="s">
        <v>64</v>
      </c>
      <c r="D31" s="52"/>
      <c r="E31" s="52"/>
      <c r="F31" s="52"/>
      <c r="G31" s="52"/>
      <c r="H31" s="52"/>
      <c r="I31" s="52"/>
      <c r="J31" s="53"/>
      <c r="K31" s="46"/>
    </row>
    <row r="32" spans="1:11" ht="16.5" thickBot="1">
      <c r="A32" s="36"/>
      <c r="B32" s="41"/>
      <c r="C32" s="54" t="s">
        <v>65</v>
      </c>
      <c r="D32" s="55"/>
      <c r="E32" s="55"/>
      <c r="F32" s="55"/>
      <c r="G32" s="55"/>
      <c r="H32" s="55"/>
      <c r="I32" s="55"/>
      <c r="J32" s="56"/>
      <c r="K32" s="46"/>
    </row>
    <row r="33" spans="1:11" ht="16.5" thickBot="1">
      <c r="A33" s="47"/>
      <c r="B33" s="48"/>
      <c r="C33" s="49"/>
      <c r="D33" s="48"/>
      <c r="E33" s="48"/>
      <c r="F33" s="48"/>
      <c r="G33" s="48"/>
      <c r="H33" s="48"/>
      <c r="I33" s="48"/>
      <c r="J33" s="48"/>
      <c r="K33" s="50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2"/>
  <sheetViews>
    <sheetView showGridLines="0"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0" sqref="I10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6.00390625" style="0" customWidth="1"/>
    <col min="18" max="18" width="7.140625" style="0" customWidth="1"/>
    <col min="19" max="19" width="9.7109375" style="0" customWidth="1"/>
  </cols>
  <sheetData>
    <row r="1" spans="2:19" ht="17.25" customHeight="1">
      <c r="B1" s="184" t="s">
        <v>95</v>
      </c>
      <c r="C1" s="184"/>
      <c r="D1" s="184"/>
      <c r="E1" s="184"/>
      <c r="F1" s="184"/>
      <c r="G1" s="184"/>
      <c r="H1" s="184"/>
      <c r="I1" s="184"/>
      <c r="J1" s="30" t="s">
        <v>140</v>
      </c>
      <c r="K1" s="90" t="s">
        <v>94</v>
      </c>
      <c r="L1" s="97">
        <v>12</v>
      </c>
      <c r="M1" s="183" t="s">
        <v>141</v>
      </c>
      <c r="N1" s="183"/>
      <c r="O1" s="183"/>
      <c r="P1" s="110"/>
      <c r="Q1" s="75"/>
      <c r="R1" s="75"/>
      <c r="S1" s="75"/>
    </row>
    <row r="2" spans="1:19" ht="12" customHeight="1" thickBot="1">
      <c r="A2" s="1"/>
      <c r="B2" s="1"/>
      <c r="C2" s="185"/>
      <c r="D2" s="185"/>
      <c r="E2" s="185"/>
      <c r="F2" s="185"/>
      <c r="G2" s="185"/>
      <c r="H2" s="185"/>
      <c r="I2" s="185"/>
      <c r="J2" s="185"/>
      <c r="K2" s="62"/>
      <c r="L2" s="62"/>
      <c r="M2" s="11"/>
      <c r="N2" s="11"/>
      <c r="O2" s="11"/>
      <c r="P2" s="11"/>
      <c r="Q2" s="14"/>
      <c r="R2" s="14"/>
      <c r="S2" s="2"/>
    </row>
    <row r="3" spans="1:19" ht="12.75" customHeight="1" thickBot="1">
      <c r="A3" s="20"/>
      <c r="B3" s="21"/>
      <c r="C3" s="7"/>
      <c r="D3" s="189" t="s">
        <v>128</v>
      </c>
      <c r="E3" s="186" t="s">
        <v>3</v>
      </c>
      <c r="F3" s="201" t="s">
        <v>118</v>
      </c>
      <c r="G3" s="25"/>
      <c r="H3" s="194" t="s">
        <v>0</v>
      </c>
      <c r="I3" s="194"/>
      <c r="J3" s="194"/>
      <c r="K3" s="25"/>
      <c r="L3" s="194" t="s">
        <v>1</v>
      </c>
      <c r="M3" s="194"/>
      <c r="N3" s="194"/>
      <c r="O3" s="194"/>
      <c r="P3" s="194"/>
      <c r="Q3" s="204" t="s">
        <v>10</v>
      </c>
      <c r="R3" s="206" t="s">
        <v>129</v>
      </c>
      <c r="S3" s="26"/>
    </row>
    <row r="4" spans="1:19" ht="41.25" customHeight="1">
      <c r="A4" s="13" t="s">
        <v>112</v>
      </c>
      <c r="B4" s="22"/>
      <c r="C4" s="4" t="s">
        <v>2</v>
      </c>
      <c r="D4" s="190"/>
      <c r="E4" s="187"/>
      <c r="F4" s="202"/>
      <c r="G4" s="15" t="s">
        <v>4</v>
      </c>
      <c r="H4" s="111" t="s">
        <v>5</v>
      </c>
      <c r="I4" s="195" t="s">
        <v>6</v>
      </c>
      <c r="J4" s="196"/>
      <c r="K4" s="15" t="s">
        <v>7</v>
      </c>
      <c r="L4" s="111" t="s">
        <v>5</v>
      </c>
      <c r="M4" s="192" t="s">
        <v>75</v>
      </c>
      <c r="N4" s="192" t="s">
        <v>115</v>
      </c>
      <c r="O4" s="192" t="s">
        <v>8</v>
      </c>
      <c r="P4" s="165" t="s">
        <v>9</v>
      </c>
      <c r="Q4" s="200"/>
      <c r="R4" s="177"/>
      <c r="S4" s="5" t="s">
        <v>11</v>
      </c>
    </row>
    <row r="5" spans="1:19" ht="12.75" customHeight="1" thickBot="1">
      <c r="A5" s="13"/>
      <c r="B5" s="22"/>
      <c r="C5" s="6"/>
      <c r="D5" s="191"/>
      <c r="E5" s="188"/>
      <c r="F5" s="203"/>
      <c r="G5" s="15"/>
      <c r="H5" s="111"/>
      <c r="I5" s="87" t="s">
        <v>12</v>
      </c>
      <c r="J5" s="12" t="s">
        <v>13</v>
      </c>
      <c r="K5" s="15"/>
      <c r="L5" s="111"/>
      <c r="M5" s="193"/>
      <c r="N5" s="193"/>
      <c r="O5" s="179"/>
      <c r="P5" s="165"/>
      <c r="Q5" s="205"/>
      <c r="R5" s="178"/>
      <c r="S5" s="5"/>
    </row>
    <row r="6" spans="1:19" ht="11.25" customHeight="1" thickBot="1">
      <c r="A6" s="20" t="s">
        <v>113</v>
      </c>
      <c r="B6" s="21"/>
      <c r="C6" s="174" t="s">
        <v>114</v>
      </c>
      <c r="D6" s="173">
        <v>1</v>
      </c>
      <c r="E6" s="3">
        <v>2</v>
      </c>
      <c r="F6" s="104" t="s">
        <v>119</v>
      </c>
      <c r="G6" s="25">
        <v>3</v>
      </c>
      <c r="H6" s="112">
        <v>4</v>
      </c>
      <c r="I6" s="88" t="s">
        <v>120</v>
      </c>
      <c r="J6" s="82" t="s">
        <v>121</v>
      </c>
      <c r="K6" s="25">
        <v>5</v>
      </c>
      <c r="L6" s="112">
        <v>6</v>
      </c>
      <c r="M6" s="88" t="s">
        <v>122</v>
      </c>
      <c r="N6" s="88" t="s">
        <v>123</v>
      </c>
      <c r="O6" s="88" t="s">
        <v>124</v>
      </c>
      <c r="P6" s="166" t="s">
        <v>125</v>
      </c>
      <c r="Q6" s="25">
        <v>7</v>
      </c>
      <c r="R6" s="25">
        <v>8</v>
      </c>
      <c r="S6" s="26">
        <v>9</v>
      </c>
    </row>
    <row r="7" spans="1:19" ht="12" customHeight="1">
      <c r="A7" s="206" t="s">
        <v>138</v>
      </c>
      <c r="B7" s="7"/>
      <c r="C7" s="91">
        <v>2006</v>
      </c>
      <c r="D7" s="68"/>
      <c r="E7" s="69"/>
      <c r="F7" s="105"/>
      <c r="G7" s="33">
        <f>E7+D7</f>
        <v>0</v>
      </c>
      <c r="H7" s="113">
        <f>K7+L7</f>
        <v>0</v>
      </c>
      <c r="I7" s="69"/>
      <c r="J7" s="153">
        <f>IF(H7&lt;&gt;0,I7/H7,0)</f>
        <v>0</v>
      </c>
      <c r="K7" s="162"/>
      <c r="L7" s="113">
        <f>SUM(M7:P7)</f>
        <v>0</v>
      </c>
      <c r="M7" s="69"/>
      <c r="N7" s="69"/>
      <c r="O7" s="69"/>
      <c r="P7" s="105"/>
      <c r="Q7" s="162"/>
      <c r="R7" s="33">
        <f>G7-H7</f>
        <v>0</v>
      </c>
      <c r="S7" s="72"/>
    </row>
    <row r="8" spans="1:19" ht="12" customHeight="1">
      <c r="A8" s="207"/>
      <c r="B8" s="4" t="s">
        <v>15</v>
      </c>
      <c r="C8" s="92">
        <v>2007</v>
      </c>
      <c r="D8" s="70"/>
      <c r="E8" s="71"/>
      <c r="F8" s="106"/>
      <c r="G8" s="34">
        <f aca="true" t="shared" si="0" ref="G8:G48">E8+D8</f>
        <v>0</v>
      </c>
      <c r="H8" s="114">
        <f aca="true" t="shared" si="1" ref="H8:H45">K8+L8</f>
        <v>0</v>
      </c>
      <c r="I8" s="71"/>
      <c r="J8" s="154">
        <f>IF(H8&lt;&gt;0,I8/H8,0)</f>
        <v>0</v>
      </c>
      <c r="K8" s="152"/>
      <c r="L8" s="114">
        <f aca="true" t="shared" si="2" ref="L8:L45">SUM(M8:P8)</f>
        <v>0</v>
      </c>
      <c r="M8" s="71"/>
      <c r="N8" s="71"/>
      <c r="O8" s="71"/>
      <c r="P8" s="106"/>
      <c r="Q8" s="152"/>
      <c r="R8" s="34">
        <f>G8-H8</f>
        <v>0</v>
      </c>
      <c r="S8" s="73"/>
    </row>
    <row r="9" spans="1:19" ht="12" customHeight="1" thickBot="1">
      <c r="A9" s="175"/>
      <c r="B9" s="9"/>
      <c r="C9" s="93">
        <v>2008</v>
      </c>
      <c r="D9" s="24">
        <v>45</v>
      </c>
      <c r="E9" s="23">
        <v>80</v>
      </c>
      <c r="F9" s="107">
        <v>1</v>
      </c>
      <c r="G9" s="95">
        <f t="shared" si="0"/>
        <v>125</v>
      </c>
      <c r="H9" s="115">
        <f t="shared" si="1"/>
        <v>84</v>
      </c>
      <c r="I9" s="23">
        <v>35</v>
      </c>
      <c r="J9" s="155">
        <f>IF(H9&lt;&gt;0,I9/H9,0)</f>
        <v>0.4166666666666667</v>
      </c>
      <c r="K9" s="93">
        <v>57</v>
      </c>
      <c r="L9" s="118">
        <f t="shared" si="2"/>
        <v>27</v>
      </c>
      <c r="M9" s="23">
        <v>0</v>
      </c>
      <c r="N9" s="23">
        <v>0</v>
      </c>
      <c r="O9" s="23">
        <v>0</v>
      </c>
      <c r="P9" s="107">
        <v>27</v>
      </c>
      <c r="Q9" s="93">
        <v>179</v>
      </c>
      <c r="R9" s="95">
        <f aca="true" t="shared" si="3" ref="R9:R48">G9-H9</f>
        <v>41</v>
      </c>
      <c r="S9" s="28">
        <v>25</v>
      </c>
    </row>
    <row r="10" spans="1:19" ht="12" customHeight="1">
      <c r="A10" s="200" t="s">
        <v>116</v>
      </c>
      <c r="B10" s="8"/>
      <c r="C10" s="98">
        <v>2006</v>
      </c>
      <c r="D10" s="77"/>
      <c r="E10" s="78"/>
      <c r="F10" s="108"/>
      <c r="G10" s="79">
        <f t="shared" si="0"/>
        <v>0</v>
      </c>
      <c r="H10" s="116">
        <f t="shared" si="1"/>
        <v>0</v>
      </c>
      <c r="I10" s="78"/>
      <c r="J10" s="156">
        <f>IF(H10&lt;&gt;0,I10/H10,0)</f>
        <v>0</v>
      </c>
      <c r="K10" s="151"/>
      <c r="L10" s="116">
        <f t="shared" si="2"/>
        <v>0</v>
      </c>
      <c r="M10" s="78"/>
      <c r="N10" s="78"/>
      <c r="O10" s="78"/>
      <c r="P10" s="108"/>
      <c r="Q10" s="151"/>
      <c r="R10" s="79">
        <f t="shared" si="3"/>
        <v>0</v>
      </c>
      <c r="S10" s="84"/>
    </row>
    <row r="11" spans="1:19" ht="12" customHeight="1">
      <c r="A11" s="200"/>
      <c r="B11" s="4" t="s">
        <v>16</v>
      </c>
      <c r="C11" s="92">
        <v>2007</v>
      </c>
      <c r="D11" s="70"/>
      <c r="E11" s="71"/>
      <c r="F11" s="106"/>
      <c r="G11" s="34">
        <f t="shared" si="0"/>
        <v>0</v>
      </c>
      <c r="H11" s="114">
        <f t="shared" si="1"/>
        <v>0</v>
      </c>
      <c r="I11" s="71"/>
      <c r="J11" s="154">
        <f>IF(H11&lt;&gt;0,I11/H11,0)</f>
        <v>0</v>
      </c>
      <c r="K11" s="152"/>
      <c r="L11" s="114">
        <f t="shared" si="2"/>
        <v>0</v>
      </c>
      <c r="M11" s="71"/>
      <c r="N11" s="71"/>
      <c r="O11" s="71"/>
      <c r="P11" s="106"/>
      <c r="Q11" s="152"/>
      <c r="R11" s="34">
        <f t="shared" si="3"/>
        <v>0</v>
      </c>
      <c r="S11" s="73"/>
    </row>
    <row r="12" spans="1:19" ht="12" customHeight="1" thickBot="1">
      <c r="A12" s="200"/>
      <c r="B12" s="8"/>
      <c r="C12" s="89">
        <v>2008</v>
      </c>
      <c r="D12" s="76">
        <v>0</v>
      </c>
      <c r="E12" s="67">
        <v>17</v>
      </c>
      <c r="F12" s="109">
        <v>0</v>
      </c>
      <c r="G12" s="80">
        <f t="shared" si="0"/>
        <v>17</v>
      </c>
      <c r="H12" s="117">
        <f t="shared" si="1"/>
        <v>14</v>
      </c>
      <c r="I12" s="67">
        <v>14</v>
      </c>
      <c r="J12" s="157">
        <f aca="true" t="shared" si="4" ref="J12:J54">IF(H12&lt;&gt;0,I12/H12,0)</f>
        <v>1</v>
      </c>
      <c r="K12" s="89">
        <v>3</v>
      </c>
      <c r="L12" s="149">
        <f t="shared" si="2"/>
        <v>11</v>
      </c>
      <c r="M12" s="67">
        <v>0</v>
      </c>
      <c r="N12" s="67">
        <v>6</v>
      </c>
      <c r="O12" s="67">
        <v>0</v>
      </c>
      <c r="P12" s="109">
        <v>5</v>
      </c>
      <c r="Q12" s="89">
        <v>9</v>
      </c>
      <c r="R12" s="80">
        <f>G12-H12</f>
        <v>3</v>
      </c>
      <c r="S12" s="83">
        <v>1</v>
      </c>
    </row>
    <row r="13" spans="1:19" ht="12" customHeight="1">
      <c r="A13" s="7" t="s">
        <v>17</v>
      </c>
      <c r="B13" s="10"/>
      <c r="C13" s="91">
        <v>2006</v>
      </c>
      <c r="D13" s="68"/>
      <c r="E13" s="69"/>
      <c r="F13" s="105"/>
      <c r="G13" s="33">
        <f t="shared" si="0"/>
        <v>0</v>
      </c>
      <c r="H13" s="113">
        <f t="shared" si="1"/>
        <v>0</v>
      </c>
      <c r="I13" s="69"/>
      <c r="J13" s="153">
        <f t="shared" si="4"/>
        <v>0</v>
      </c>
      <c r="K13" s="162"/>
      <c r="L13" s="113">
        <f t="shared" si="2"/>
        <v>0</v>
      </c>
      <c r="M13" s="69"/>
      <c r="N13" s="69"/>
      <c r="O13" s="69"/>
      <c r="P13" s="105"/>
      <c r="Q13" s="162"/>
      <c r="R13" s="33">
        <f t="shared" si="3"/>
        <v>0</v>
      </c>
      <c r="S13" s="72"/>
    </row>
    <row r="14" spans="1:19" ht="12" customHeight="1">
      <c r="A14" s="4" t="s">
        <v>18</v>
      </c>
      <c r="B14" s="4" t="s">
        <v>19</v>
      </c>
      <c r="C14" s="92">
        <v>2007</v>
      </c>
      <c r="D14" s="70"/>
      <c r="E14" s="71"/>
      <c r="F14" s="106"/>
      <c r="G14" s="34">
        <f t="shared" si="0"/>
        <v>0</v>
      </c>
      <c r="H14" s="114">
        <f t="shared" si="1"/>
        <v>0</v>
      </c>
      <c r="I14" s="71"/>
      <c r="J14" s="154">
        <f t="shared" si="4"/>
        <v>0</v>
      </c>
      <c r="K14" s="152"/>
      <c r="L14" s="114">
        <f t="shared" si="2"/>
        <v>0</v>
      </c>
      <c r="M14" s="71"/>
      <c r="N14" s="71"/>
      <c r="O14" s="71"/>
      <c r="P14" s="106"/>
      <c r="Q14" s="152"/>
      <c r="R14" s="34">
        <f t="shared" si="3"/>
        <v>0</v>
      </c>
      <c r="S14" s="73"/>
    </row>
    <row r="15" spans="1:19" ht="12" customHeight="1" thickBot="1">
      <c r="A15" s="6" t="s">
        <v>20</v>
      </c>
      <c r="B15" s="9"/>
      <c r="C15" s="93">
        <v>2008</v>
      </c>
      <c r="D15" s="24">
        <v>1</v>
      </c>
      <c r="E15" s="23">
        <v>0</v>
      </c>
      <c r="F15" s="107">
        <v>0</v>
      </c>
      <c r="G15" s="95">
        <f t="shared" si="0"/>
        <v>1</v>
      </c>
      <c r="H15" s="115">
        <f t="shared" si="1"/>
        <v>1</v>
      </c>
      <c r="I15" s="23">
        <v>0</v>
      </c>
      <c r="J15" s="155">
        <f t="shared" si="4"/>
        <v>0</v>
      </c>
      <c r="K15" s="93">
        <v>1</v>
      </c>
      <c r="L15" s="118">
        <f t="shared" si="2"/>
        <v>0</v>
      </c>
      <c r="M15" s="23">
        <v>0</v>
      </c>
      <c r="N15" s="23">
        <v>0</v>
      </c>
      <c r="O15" s="23">
        <v>0</v>
      </c>
      <c r="P15" s="107">
        <v>0</v>
      </c>
      <c r="Q15" s="93">
        <v>4</v>
      </c>
      <c r="R15" s="95">
        <f t="shared" si="3"/>
        <v>0</v>
      </c>
      <c r="S15" s="28">
        <v>0</v>
      </c>
    </row>
    <row r="16" spans="1:19" ht="12" customHeight="1">
      <c r="A16" s="4" t="s">
        <v>21</v>
      </c>
      <c r="B16" s="8"/>
      <c r="C16" s="98">
        <v>2006</v>
      </c>
      <c r="D16" s="77"/>
      <c r="E16" s="78"/>
      <c r="F16" s="108"/>
      <c r="G16" s="79">
        <f t="shared" si="0"/>
        <v>0</v>
      </c>
      <c r="H16" s="116">
        <f t="shared" si="1"/>
        <v>0</v>
      </c>
      <c r="I16" s="78"/>
      <c r="J16" s="156">
        <f t="shared" si="4"/>
        <v>0</v>
      </c>
      <c r="K16" s="151"/>
      <c r="L16" s="116">
        <f t="shared" si="2"/>
        <v>0</v>
      </c>
      <c r="M16" s="78"/>
      <c r="N16" s="78"/>
      <c r="O16" s="78"/>
      <c r="P16" s="108"/>
      <c r="Q16" s="151"/>
      <c r="R16" s="79">
        <f t="shared" si="3"/>
        <v>0</v>
      </c>
      <c r="S16" s="84"/>
    </row>
    <row r="17" spans="1:19" ht="12" customHeight="1">
      <c r="A17" s="27" t="s">
        <v>22</v>
      </c>
      <c r="B17" s="4" t="s">
        <v>23</v>
      </c>
      <c r="C17" s="92">
        <v>2007</v>
      </c>
      <c r="D17" s="70"/>
      <c r="E17" s="71"/>
      <c r="F17" s="106"/>
      <c r="G17" s="34">
        <f t="shared" si="0"/>
        <v>0</v>
      </c>
      <c r="H17" s="114">
        <f t="shared" si="1"/>
        <v>0</v>
      </c>
      <c r="I17" s="71"/>
      <c r="J17" s="154">
        <f t="shared" si="4"/>
        <v>0</v>
      </c>
      <c r="K17" s="152"/>
      <c r="L17" s="114">
        <f t="shared" si="2"/>
        <v>0</v>
      </c>
      <c r="M17" s="71"/>
      <c r="N17" s="71"/>
      <c r="O17" s="71"/>
      <c r="P17" s="106"/>
      <c r="Q17" s="152"/>
      <c r="R17" s="34">
        <f t="shared" si="3"/>
        <v>0</v>
      </c>
      <c r="S17" s="73"/>
    </row>
    <row r="18" spans="1:19" ht="12" customHeight="1" thickBot="1">
      <c r="A18" s="6" t="s">
        <v>14</v>
      </c>
      <c r="B18" s="9"/>
      <c r="C18" s="93">
        <v>2008</v>
      </c>
      <c r="D18" s="76">
        <v>0</v>
      </c>
      <c r="E18" s="67">
        <v>27</v>
      </c>
      <c r="F18" s="109">
        <v>0</v>
      </c>
      <c r="G18" s="80">
        <f t="shared" si="0"/>
        <v>27</v>
      </c>
      <c r="H18" s="117">
        <f t="shared" si="1"/>
        <v>27</v>
      </c>
      <c r="I18" s="67">
        <v>27</v>
      </c>
      <c r="J18" s="157">
        <f t="shared" si="4"/>
        <v>1</v>
      </c>
      <c r="K18" s="89">
        <v>23</v>
      </c>
      <c r="L18" s="149">
        <f t="shared" si="2"/>
        <v>4</v>
      </c>
      <c r="M18" s="67">
        <v>0</v>
      </c>
      <c r="N18" s="67">
        <v>0</v>
      </c>
      <c r="O18" s="67">
        <v>0</v>
      </c>
      <c r="P18" s="109">
        <v>4</v>
      </c>
      <c r="Q18" s="89">
        <v>4</v>
      </c>
      <c r="R18" s="80">
        <f t="shared" si="3"/>
        <v>0</v>
      </c>
      <c r="S18" s="83">
        <v>0</v>
      </c>
    </row>
    <row r="19" spans="1:19" ht="12" customHeight="1">
      <c r="A19" s="15" t="s">
        <v>24</v>
      </c>
      <c r="B19" s="8"/>
      <c r="C19" s="91">
        <v>2006</v>
      </c>
      <c r="D19" s="68"/>
      <c r="E19" s="69"/>
      <c r="F19" s="105"/>
      <c r="G19" s="33">
        <f t="shared" si="0"/>
        <v>0</v>
      </c>
      <c r="H19" s="113">
        <f t="shared" si="1"/>
        <v>0</v>
      </c>
      <c r="I19" s="69"/>
      <c r="J19" s="153">
        <f t="shared" si="4"/>
        <v>0</v>
      </c>
      <c r="K19" s="162"/>
      <c r="L19" s="113">
        <f t="shared" si="2"/>
        <v>0</v>
      </c>
      <c r="M19" s="69"/>
      <c r="N19" s="69"/>
      <c r="O19" s="69"/>
      <c r="P19" s="105"/>
      <c r="Q19" s="162"/>
      <c r="R19" s="33">
        <f t="shared" si="3"/>
        <v>0</v>
      </c>
      <c r="S19" s="72"/>
    </row>
    <row r="20" spans="1:19" ht="12" customHeight="1">
      <c r="A20" s="15" t="s">
        <v>117</v>
      </c>
      <c r="B20" s="4" t="s">
        <v>25</v>
      </c>
      <c r="C20" s="92">
        <v>2007</v>
      </c>
      <c r="D20" s="70"/>
      <c r="E20" s="71"/>
      <c r="F20" s="106"/>
      <c r="G20" s="34">
        <f t="shared" si="0"/>
        <v>0</v>
      </c>
      <c r="H20" s="114">
        <f t="shared" si="1"/>
        <v>0</v>
      </c>
      <c r="I20" s="71"/>
      <c r="J20" s="154">
        <f t="shared" si="4"/>
        <v>0</v>
      </c>
      <c r="K20" s="152"/>
      <c r="L20" s="114">
        <f t="shared" si="2"/>
        <v>0</v>
      </c>
      <c r="M20" s="71"/>
      <c r="N20" s="71"/>
      <c r="O20" s="71"/>
      <c r="P20" s="106"/>
      <c r="Q20" s="152"/>
      <c r="R20" s="34">
        <f t="shared" si="3"/>
        <v>0</v>
      </c>
      <c r="S20" s="73"/>
    </row>
    <row r="21" spans="1:19" ht="12" customHeight="1" thickBot="1">
      <c r="A21" s="15" t="s">
        <v>26</v>
      </c>
      <c r="B21" s="8"/>
      <c r="C21" s="89">
        <v>2008</v>
      </c>
      <c r="D21" s="24">
        <v>0</v>
      </c>
      <c r="E21" s="23">
        <v>40</v>
      </c>
      <c r="F21" s="107">
        <v>0</v>
      </c>
      <c r="G21" s="95">
        <f t="shared" si="0"/>
        <v>40</v>
      </c>
      <c r="H21" s="115">
        <f t="shared" si="1"/>
        <v>40</v>
      </c>
      <c r="I21" s="23">
        <v>40</v>
      </c>
      <c r="J21" s="155">
        <f t="shared" si="4"/>
        <v>1</v>
      </c>
      <c r="K21" s="93">
        <v>40</v>
      </c>
      <c r="L21" s="118">
        <f t="shared" si="2"/>
        <v>0</v>
      </c>
      <c r="M21" s="23">
        <v>0</v>
      </c>
      <c r="N21" s="23">
        <v>0</v>
      </c>
      <c r="O21" s="23">
        <v>0</v>
      </c>
      <c r="P21" s="107">
        <v>0</v>
      </c>
      <c r="Q21" s="93">
        <v>0</v>
      </c>
      <c r="R21" s="95">
        <f t="shared" si="3"/>
        <v>0</v>
      </c>
      <c r="S21" s="28">
        <v>0</v>
      </c>
    </row>
    <row r="22" spans="1:19" ht="12" customHeight="1">
      <c r="A22" s="204" t="s">
        <v>134</v>
      </c>
      <c r="B22" s="146"/>
      <c r="C22" s="91">
        <v>2006</v>
      </c>
      <c r="D22" s="68"/>
      <c r="E22" s="69"/>
      <c r="F22" s="105"/>
      <c r="G22" s="79">
        <f t="shared" si="0"/>
        <v>0</v>
      </c>
      <c r="H22" s="116">
        <f t="shared" si="1"/>
        <v>0</v>
      </c>
      <c r="I22" s="69"/>
      <c r="J22" s="156">
        <f t="shared" si="4"/>
        <v>0</v>
      </c>
      <c r="K22" s="162"/>
      <c r="L22" s="116">
        <f t="shared" si="2"/>
        <v>0</v>
      </c>
      <c r="M22" s="69"/>
      <c r="N22" s="69"/>
      <c r="O22" s="69"/>
      <c r="P22" s="105"/>
      <c r="Q22" s="162"/>
      <c r="R22" s="79">
        <f t="shared" si="3"/>
        <v>0</v>
      </c>
      <c r="S22" s="72"/>
    </row>
    <row r="23" spans="1:19" ht="12" customHeight="1">
      <c r="A23" s="200"/>
      <c r="B23" s="4" t="s">
        <v>29</v>
      </c>
      <c r="C23" s="92">
        <v>2007</v>
      </c>
      <c r="D23" s="70"/>
      <c r="E23" s="71"/>
      <c r="F23" s="106"/>
      <c r="G23" s="34">
        <f t="shared" si="0"/>
        <v>0</v>
      </c>
      <c r="H23" s="114">
        <f t="shared" si="1"/>
        <v>0</v>
      </c>
      <c r="I23" s="71"/>
      <c r="J23" s="154">
        <f t="shared" si="4"/>
        <v>0</v>
      </c>
      <c r="K23" s="152"/>
      <c r="L23" s="114">
        <f t="shared" si="2"/>
        <v>0</v>
      </c>
      <c r="M23" s="71"/>
      <c r="N23" s="71"/>
      <c r="O23" s="71"/>
      <c r="P23" s="106"/>
      <c r="Q23" s="152"/>
      <c r="R23" s="34">
        <f t="shared" si="3"/>
        <v>0</v>
      </c>
      <c r="S23" s="73"/>
    </row>
    <row r="24" spans="1:19" ht="12" customHeight="1" thickBot="1">
      <c r="A24" s="205"/>
      <c r="B24" s="147"/>
      <c r="C24" s="93">
        <v>2008</v>
      </c>
      <c r="D24" s="24">
        <v>0</v>
      </c>
      <c r="E24" s="23">
        <v>12</v>
      </c>
      <c r="F24" s="107">
        <v>0</v>
      </c>
      <c r="G24" s="80">
        <f t="shared" si="0"/>
        <v>12</v>
      </c>
      <c r="H24" s="117">
        <f t="shared" si="1"/>
        <v>3</v>
      </c>
      <c r="I24" s="23">
        <v>3</v>
      </c>
      <c r="J24" s="157">
        <f t="shared" si="4"/>
        <v>1</v>
      </c>
      <c r="K24" s="93">
        <v>2</v>
      </c>
      <c r="L24" s="149">
        <f t="shared" si="2"/>
        <v>1</v>
      </c>
      <c r="M24" s="23">
        <v>0</v>
      </c>
      <c r="N24" s="23">
        <v>0</v>
      </c>
      <c r="O24" s="23">
        <v>0</v>
      </c>
      <c r="P24" s="107">
        <v>1</v>
      </c>
      <c r="Q24" s="93">
        <v>6</v>
      </c>
      <c r="R24" s="80">
        <f t="shared" si="3"/>
        <v>9</v>
      </c>
      <c r="S24" s="28">
        <v>0</v>
      </c>
    </row>
    <row r="25" spans="1:19" ht="12" customHeight="1">
      <c r="A25" s="200" t="s">
        <v>135</v>
      </c>
      <c r="B25" s="8"/>
      <c r="C25" s="91">
        <v>2006</v>
      </c>
      <c r="D25" s="68"/>
      <c r="E25" s="69"/>
      <c r="F25" s="105"/>
      <c r="G25" s="33">
        <f t="shared" si="0"/>
        <v>0</v>
      </c>
      <c r="H25" s="113">
        <f t="shared" si="1"/>
        <v>0</v>
      </c>
      <c r="I25" s="69"/>
      <c r="J25" s="153">
        <f t="shared" si="4"/>
        <v>0</v>
      </c>
      <c r="K25" s="162"/>
      <c r="L25" s="113">
        <f t="shared" si="2"/>
        <v>0</v>
      </c>
      <c r="M25" s="69"/>
      <c r="N25" s="69"/>
      <c r="O25" s="69"/>
      <c r="P25" s="105"/>
      <c r="Q25" s="162"/>
      <c r="R25" s="33">
        <f t="shared" si="3"/>
        <v>0</v>
      </c>
      <c r="S25" s="72"/>
    </row>
    <row r="26" spans="1:19" ht="12" customHeight="1">
      <c r="A26" s="200"/>
      <c r="B26" s="4" t="s">
        <v>31</v>
      </c>
      <c r="C26" s="92">
        <v>2007</v>
      </c>
      <c r="D26" s="70"/>
      <c r="E26" s="71"/>
      <c r="F26" s="106"/>
      <c r="G26" s="34">
        <f t="shared" si="0"/>
        <v>0</v>
      </c>
      <c r="H26" s="114">
        <f t="shared" si="1"/>
        <v>0</v>
      </c>
      <c r="I26" s="71"/>
      <c r="J26" s="154">
        <f t="shared" si="4"/>
        <v>0</v>
      </c>
      <c r="K26" s="152"/>
      <c r="L26" s="114">
        <f t="shared" si="2"/>
        <v>0</v>
      </c>
      <c r="M26" s="71"/>
      <c r="N26" s="71"/>
      <c r="O26" s="71"/>
      <c r="P26" s="106"/>
      <c r="Q26" s="152"/>
      <c r="R26" s="34">
        <f t="shared" si="3"/>
        <v>0</v>
      </c>
      <c r="S26" s="73"/>
    </row>
    <row r="27" spans="1:19" ht="12" customHeight="1" thickBot="1">
      <c r="A27" s="200"/>
      <c r="B27" s="8"/>
      <c r="C27" s="89">
        <v>2008</v>
      </c>
      <c r="D27" s="67">
        <v>1</v>
      </c>
      <c r="E27" s="67">
        <v>14</v>
      </c>
      <c r="F27" s="109">
        <v>0</v>
      </c>
      <c r="G27" s="80">
        <f t="shared" si="0"/>
        <v>15</v>
      </c>
      <c r="H27" s="117">
        <f t="shared" si="1"/>
        <v>13</v>
      </c>
      <c r="I27" s="67">
        <v>13</v>
      </c>
      <c r="J27" s="157">
        <f t="shared" si="4"/>
        <v>1</v>
      </c>
      <c r="K27" s="89">
        <v>9</v>
      </c>
      <c r="L27" s="149">
        <f t="shared" si="2"/>
        <v>4</v>
      </c>
      <c r="M27" s="67">
        <v>0</v>
      </c>
      <c r="N27" s="67">
        <v>0</v>
      </c>
      <c r="O27" s="67">
        <v>0</v>
      </c>
      <c r="P27" s="109">
        <v>4</v>
      </c>
      <c r="Q27" s="89">
        <v>17</v>
      </c>
      <c r="R27" s="80">
        <f t="shared" si="3"/>
        <v>2</v>
      </c>
      <c r="S27" s="83">
        <v>1</v>
      </c>
    </row>
    <row r="28" spans="1:19" ht="12" customHeight="1">
      <c r="A28" s="197" t="s">
        <v>78</v>
      </c>
      <c r="B28" s="10"/>
      <c r="C28" s="125">
        <v>2006</v>
      </c>
      <c r="D28" s="31">
        <f>D7+D10+D13+D16+D19+D22+D25</f>
        <v>0</v>
      </c>
      <c r="E28" s="129">
        <f aca="true" t="shared" si="5" ref="E28:S28">E7+E10+E13+E16+E19+E22+E25</f>
        <v>0</v>
      </c>
      <c r="F28" s="132">
        <f t="shared" si="5"/>
        <v>0</v>
      </c>
      <c r="G28" s="33">
        <f t="shared" si="5"/>
        <v>0</v>
      </c>
      <c r="H28" s="113">
        <f t="shared" si="5"/>
        <v>0</v>
      </c>
      <c r="I28" s="129">
        <f t="shared" si="5"/>
        <v>0</v>
      </c>
      <c r="J28" s="153">
        <f t="shared" si="4"/>
        <v>0</v>
      </c>
      <c r="K28" s="33">
        <f t="shared" si="5"/>
        <v>0</v>
      </c>
      <c r="L28" s="113">
        <f t="shared" si="5"/>
        <v>0</v>
      </c>
      <c r="M28" s="129">
        <f t="shared" si="5"/>
        <v>0</v>
      </c>
      <c r="N28" s="129">
        <f t="shared" si="5"/>
        <v>0</v>
      </c>
      <c r="O28" s="129">
        <f t="shared" si="5"/>
        <v>0</v>
      </c>
      <c r="P28" s="132">
        <f t="shared" si="5"/>
        <v>0</v>
      </c>
      <c r="Q28" s="33">
        <f t="shared" si="5"/>
        <v>0</v>
      </c>
      <c r="R28" s="33">
        <f t="shared" si="5"/>
        <v>0</v>
      </c>
      <c r="S28" s="167">
        <f t="shared" si="5"/>
        <v>0</v>
      </c>
    </row>
    <row r="29" spans="1:19" ht="12" customHeight="1">
      <c r="A29" s="198"/>
      <c r="B29" s="8" t="s">
        <v>87</v>
      </c>
      <c r="C29" s="126">
        <v>2007</v>
      </c>
      <c r="D29" s="32">
        <f>D8+D11+D14+D17+D20+D23+D26</f>
        <v>0</v>
      </c>
      <c r="E29" s="128">
        <f aca="true" t="shared" si="6" ref="E29:S29">E8+E11+E14+E17+E20+E23+E26</f>
        <v>0</v>
      </c>
      <c r="F29" s="133">
        <f t="shared" si="6"/>
        <v>0</v>
      </c>
      <c r="G29" s="34">
        <f t="shared" si="6"/>
        <v>0</v>
      </c>
      <c r="H29" s="114">
        <f t="shared" si="6"/>
        <v>0</v>
      </c>
      <c r="I29" s="128">
        <f t="shared" si="6"/>
        <v>0</v>
      </c>
      <c r="J29" s="154">
        <f t="shared" si="4"/>
        <v>0</v>
      </c>
      <c r="K29" s="34">
        <f t="shared" si="6"/>
        <v>0</v>
      </c>
      <c r="L29" s="114">
        <f t="shared" si="6"/>
        <v>0</v>
      </c>
      <c r="M29" s="128">
        <f t="shared" si="6"/>
        <v>0</v>
      </c>
      <c r="N29" s="128">
        <f t="shared" si="6"/>
        <v>0</v>
      </c>
      <c r="O29" s="128">
        <f t="shared" si="6"/>
        <v>0</v>
      </c>
      <c r="P29" s="133">
        <f t="shared" si="6"/>
        <v>0</v>
      </c>
      <c r="Q29" s="34">
        <f t="shared" si="6"/>
        <v>0</v>
      </c>
      <c r="R29" s="34">
        <f t="shared" si="6"/>
        <v>0</v>
      </c>
      <c r="S29" s="168">
        <f t="shared" si="6"/>
        <v>0</v>
      </c>
    </row>
    <row r="30" spans="1:19" ht="12" customHeight="1" thickBot="1">
      <c r="A30" s="199"/>
      <c r="B30" s="9"/>
      <c r="C30" s="127">
        <v>2008</v>
      </c>
      <c r="D30" s="94">
        <f>D9+D12+D15+D18+D21+D24+D27</f>
        <v>47</v>
      </c>
      <c r="E30" s="130">
        <f aca="true" t="shared" si="7" ref="E30:S30">E9+E12+E15+E18+E21+E24+E27</f>
        <v>190</v>
      </c>
      <c r="F30" s="134">
        <f t="shared" si="7"/>
        <v>1</v>
      </c>
      <c r="G30" s="95">
        <f t="shared" si="7"/>
        <v>237</v>
      </c>
      <c r="H30" s="118">
        <f t="shared" si="7"/>
        <v>182</v>
      </c>
      <c r="I30" s="130">
        <f t="shared" si="7"/>
        <v>132</v>
      </c>
      <c r="J30" s="160">
        <f t="shared" si="4"/>
        <v>0.7252747252747253</v>
      </c>
      <c r="K30" s="95">
        <f t="shared" si="7"/>
        <v>135</v>
      </c>
      <c r="L30" s="118">
        <f t="shared" si="7"/>
        <v>47</v>
      </c>
      <c r="M30" s="130">
        <f t="shared" si="7"/>
        <v>0</v>
      </c>
      <c r="N30" s="130">
        <f t="shared" si="7"/>
        <v>6</v>
      </c>
      <c r="O30" s="130">
        <f t="shared" si="7"/>
        <v>0</v>
      </c>
      <c r="P30" s="134">
        <f t="shared" si="7"/>
        <v>41</v>
      </c>
      <c r="Q30" s="95">
        <f t="shared" si="7"/>
        <v>219</v>
      </c>
      <c r="R30" s="95">
        <f t="shared" si="7"/>
        <v>55</v>
      </c>
      <c r="S30" s="169">
        <f t="shared" si="7"/>
        <v>27</v>
      </c>
    </row>
    <row r="31" spans="1:19" ht="12" customHeight="1">
      <c r="A31" s="4" t="s">
        <v>27</v>
      </c>
      <c r="B31" s="8"/>
      <c r="C31" s="91">
        <v>2006</v>
      </c>
      <c r="D31" s="77"/>
      <c r="E31" s="78"/>
      <c r="F31" s="108"/>
      <c r="G31" s="79">
        <f t="shared" si="0"/>
        <v>0</v>
      </c>
      <c r="H31" s="116">
        <f t="shared" si="1"/>
        <v>0</v>
      </c>
      <c r="I31" s="78"/>
      <c r="J31" s="156">
        <f t="shared" si="4"/>
        <v>0</v>
      </c>
      <c r="K31" s="151"/>
      <c r="L31" s="116">
        <f t="shared" si="2"/>
        <v>0</v>
      </c>
      <c r="M31" s="78"/>
      <c r="N31" s="78"/>
      <c r="O31" s="78"/>
      <c r="P31" s="108"/>
      <c r="Q31" s="151"/>
      <c r="R31" s="79">
        <f t="shared" si="3"/>
        <v>0</v>
      </c>
      <c r="S31" s="84"/>
    </row>
    <row r="32" spans="1:19" ht="12" customHeight="1">
      <c r="A32" s="4" t="s">
        <v>28</v>
      </c>
      <c r="B32" s="4" t="s">
        <v>35</v>
      </c>
      <c r="C32" s="92">
        <v>2007</v>
      </c>
      <c r="D32" s="70"/>
      <c r="E32" s="71"/>
      <c r="F32" s="106"/>
      <c r="G32" s="34">
        <f t="shared" si="0"/>
        <v>0</v>
      </c>
      <c r="H32" s="114">
        <f t="shared" si="1"/>
        <v>0</v>
      </c>
      <c r="I32" s="71"/>
      <c r="J32" s="154">
        <f t="shared" si="4"/>
        <v>0</v>
      </c>
      <c r="K32" s="152"/>
      <c r="L32" s="114">
        <f>SUM(M32:P32)</f>
        <v>0</v>
      </c>
      <c r="M32" s="71"/>
      <c r="N32" s="71"/>
      <c r="O32" s="71"/>
      <c r="P32" s="106"/>
      <c r="Q32" s="152"/>
      <c r="R32" s="34">
        <f t="shared" si="3"/>
        <v>0</v>
      </c>
      <c r="S32" s="73"/>
    </row>
    <row r="33" spans="1:19" ht="12" customHeight="1" thickBot="1">
      <c r="A33" s="6" t="s">
        <v>14</v>
      </c>
      <c r="B33" s="9"/>
      <c r="C33" s="93">
        <v>2008</v>
      </c>
      <c r="D33" s="76">
        <v>6</v>
      </c>
      <c r="E33" s="67">
        <v>71</v>
      </c>
      <c r="F33" s="109">
        <v>0</v>
      </c>
      <c r="G33" s="80">
        <f t="shared" si="0"/>
        <v>77</v>
      </c>
      <c r="H33" s="117">
        <f t="shared" si="1"/>
        <v>67</v>
      </c>
      <c r="I33" s="67">
        <v>54</v>
      </c>
      <c r="J33" s="157">
        <f t="shared" si="4"/>
        <v>0.8059701492537313</v>
      </c>
      <c r="K33" s="89">
        <v>22</v>
      </c>
      <c r="L33" s="149">
        <f t="shared" si="2"/>
        <v>45</v>
      </c>
      <c r="M33" s="67">
        <v>38</v>
      </c>
      <c r="N33" s="67">
        <v>5</v>
      </c>
      <c r="O33" s="67">
        <v>2</v>
      </c>
      <c r="P33" s="109">
        <v>0</v>
      </c>
      <c r="Q33" s="89">
        <v>113</v>
      </c>
      <c r="R33" s="80">
        <f t="shared" si="3"/>
        <v>10</v>
      </c>
      <c r="S33" s="83">
        <v>4</v>
      </c>
    </row>
    <row r="34" spans="1:19" ht="12" customHeight="1">
      <c r="A34" s="4" t="s">
        <v>27</v>
      </c>
      <c r="B34" s="8"/>
      <c r="C34" s="91">
        <v>2006</v>
      </c>
      <c r="D34" s="68"/>
      <c r="E34" s="69"/>
      <c r="F34" s="105"/>
      <c r="G34" s="33">
        <f t="shared" si="0"/>
        <v>0</v>
      </c>
      <c r="H34" s="113">
        <f t="shared" si="1"/>
        <v>0</v>
      </c>
      <c r="I34" s="69"/>
      <c r="J34" s="153">
        <f t="shared" si="4"/>
        <v>0</v>
      </c>
      <c r="K34" s="162"/>
      <c r="L34" s="113">
        <f t="shared" si="2"/>
        <v>0</v>
      </c>
      <c r="M34" s="69"/>
      <c r="N34" s="69"/>
      <c r="O34" s="69"/>
      <c r="P34" s="105"/>
      <c r="Q34" s="162"/>
      <c r="R34" s="33">
        <f t="shared" si="3"/>
        <v>0</v>
      </c>
      <c r="S34" s="72"/>
    </row>
    <row r="35" spans="1:19" ht="12" customHeight="1">
      <c r="A35" s="4" t="s">
        <v>30</v>
      </c>
      <c r="B35" s="4" t="s">
        <v>39</v>
      </c>
      <c r="C35" s="92">
        <v>2007</v>
      </c>
      <c r="D35" s="70"/>
      <c r="E35" s="71"/>
      <c r="F35" s="106"/>
      <c r="G35" s="34">
        <f t="shared" si="0"/>
        <v>0</v>
      </c>
      <c r="H35" s="114">
        <f t="shared" si="1"/>
        <v>0</v>
      </c>
      <c r="I35" s="71"/>
      <c r="J35" s="154">
        <f t="shared" si="4"/>
        <v>0</v>
      </c>
      <c r="K35" s="152"/>
      <c r="L35" s="114">
        <f t="shared" si="2"/>
        <v>0</v>
      </c>
      <c r="M35" s="71"/>
      <c r="N35" s="71"/>
      <c r="O35" s="71"/>
      <c r="P35" s="106"/>
      <c r="Q35" s="152"/>
      <c r="R35" s="34">
        <f t="shared" si="3"/>
        <v>0</v>
      </c>
      <c r="S35" s="86"/>
    </row>
    <row r="36" spans="1:19" ht="12" customHeight="1" thickBot="1">
      <c r="A36" s="6" t="s">
        <v>14</v>
      </c>
      <c r="B36" s="9"/>
      <c r="C36" s="93">
        <v>2008</v>
      </c>
      <c r="D36" s="24">
        <v>1</v>
      </c>
      <c r="E36" s="23">
        <v>6</v>
      </c>
      <c r="F36" s="107">
        <v>1</v>
      </c>
      <c r="G36" s="95">
        <f t="shared" si="0"/>
        <v>7</v>
      </c>
      <c r="H36" s="115">
        <f t="shared" si="1"/>
        <v>4</v>
      </c>
      <c r="I36" s="23">
        <v>2</v>
      </c>
      <c r="J36" s="160">
        <f t="shared" si="4"/>
        <v>0.5</v>
      </c>
      <c r="K36" s="93">
        <v>1</v>
      </c>
      <c r="L36" s="118">
        <f t="shared" si="2"/>
        <v>3</v>
      </c>
      <c r="M36" s="23">
        <v>0</v>
      </c>
      <c r="N36" s="23">
        <v>0</v>
      </c>
      <c r="O36" s="23">
        <v>0</v>
      </c>
      <c r="P36" s="107">
        <v>3</v>
      </c>
      <c r="Q36" s="93">
        <v>6</v>
      </c>
      <c r="R36" s="95">
        <f t="shared" si="3"/>
        <v>3</v>
      </c>
      <c r="S36" s="28">
        <v>1</v>
      </c>
    </row>
    <row r="37" spans="1:19" ht="12" customHeight="1">
      <c r="A37" s="4" t="s">
        <v>24</v>
      </c>
      <c r="B37" s="8"/>
      <c r="C37" s="91">
        <v>2006</v>
      </c>
      <c r="D37" s="77"/>
      <c r="E37" s="78"/>
      <c r="F37" s="108"/>
      <c r="G37" s="79">
        <f t="shared" si="0"/>
        <v>0</v>
      </c>
      <c r="H37" s="116">
        <f t="shared" si="1"/>
        <v>0</v>
      </c>
      <c r="I37" s="78"/>
      <c r="J37" s="156">
        <f t="shared" si="4"/>
        <v>0</v>
      </c>
      <c r="K37" s="151"/>
      <c r="L37" s="116">
        <f>SUM(M37:P37)</f>
        <v>0</v>
      </c>
      <c r="M37" s="78"/>
      <c r="N37" s="78"/>
      <c r="O37" s="78"/>
      <c r="P37" s="108"/>
      <c r="Q37" s="151"/>
      <c r="R37" s="79">
        <f t="shared" si="3"/>
        <v>0</v>
      </c>
      <c r="S37" s="84"/>
    </row>
    <row r="38" spans="1:19" ht="12" customHeight="1">
      <c r="A38" s="4" t="s">
        <v>32</v>
      </c>
      <c r="B38" s="4" t="s">
        <v>43</v>
      </c>
      <c r="C38" s="92">
        <v>2007</v>
      </c>
      <c r="D38" s="70"/>
      <c r="E38" s="71"/>
      <c r="F38" s="106"/>
      <c r="G38" s="34">
        <f t="shared" si="0"/>
        <v>0</v>
      </c>
      <c r="H38" s="114">
        <f t="shared" si="1"/>
        <v>0</v>
      </c>
      <c r="I38" s="71"/>
      <c r="J38" s="154">
        <f t="shared" si="4"/>
        <v>0</v>
      </c>
      <c r="K38" s="152"/>
      <c r="L38" s="114">
        <f t="shared" si="2"/>
        <v>0</v>
      </c>
      <c r="M38" s="71"/>
      <c r="N38" s="71"/>
      <c r="O38" s="71"/>
      <c r="P38" s="106"/>
      <c r="Q38" s="152"/>
      <c r="R38" s="34">
        <f t="shared" si="3"/>
        <v>0</v>
      </c>
      <c r="S38" s="73"/>
    </row>
    <row r="39" spans="1:19" ht="12" customHeight="1" thickBot="1">
      <c r="A39" s="6" t="s">
        <v>33</v>
      </c>
      <c r="B39" s="9"/>
      <c r="C39" s="93">
        <v>2008</v>
      </c>
      <c r="D39" s="76">
        <v>1</v>
      </c>
      <c r="E39" s="67">
        <v>9</v>
      </c>
      <c r="F39" s="109">
        <v>0</v>
      </c>
      <c r="G39" s="80">
        <f t="shared" si="0"/>
        <v>10</v>
      </c>
      <c r="H39" s="117">
        <f t="shared" si="1"/>
        <v>10</v>
      </c>
      <c r="I39" s="67">
        <v>10</v>
      </c>
      <c r="J39" s="157">
        <f t="shared" si="4"/>
        <v>1</v>
      </c>
      <c r="K39" s="89">
        <v>8</v>
      </c>
      <c r="L39" s="149">
        <f t="shared" si="2"/>
        <v>2</v>
      </c>
      <c r="M39" s="67">
        <v>0</v>
      </c>
      <c r="N39" s="67">
        <v>0</v>
      </c>
      <c r="O39" s="67">
        <v>2</v>
      </c>
      <c r="P39" s="109">
        <v>0</v>
      </c>
      <c r="Q39" s="89">
        <v>8</v>
      </c>
      <c r="R39" s="80">
        <f t="shared" si="3"/>
        <v>0</v>
      </c>
      <c r="S39" s="83">
        <v>1</v>
      </c>
    </row>
    <row r="40" spans="1:19" ht="12" customHeight="1">
      <c r="A40" s="7" t="s">
        <v>21</v>
      </c>
      <c r="B40" s="10"/>
      <c r="C40" s="91">
        <v>2006</v>
      </c>
      <c r="D40" s="68"/>
      <c r="E40" s="69"/>
      <c r="F40" s="105"/>
      <c r="G40" s="33">
        <f t="shared" si="0"/>
        <v>0</v>
      </c>
      <c r="H40" s="113">
        <f t="shared" si="1"/>
        <v>0</v>
      </c>
      <c r="I40" s="69"/>
      <c r="J40" s="153">
        <f t="shared" si="4"/>
        <v>0</v>
      </c>
      <c r="K40" s="162"/>
      <c r="L40" s="113">
        <f t="shared" si="2"/>
        <v>0</v>
      </c>
      <c r="M40" s="69"/>
      <c r="N40" s="69"/>
      <c r="O40" s="69"/>
      <c r="P40" s="105"/>
      <c r="Q40" s="162"/>
      <c r="R40" s="33">
        <f t="shared" si="3"/>
        <v>0</v>
      </c>
      <c r="S40" s="72"/>
    </row>
    <row r="41" spans="1:19" ht="12" customHeight="1">
      <c r="A41" s="4" t="s">
        <v>34</v>
      </c>
      <c r="B41" s="4" t="s">
        <v>45</v>
      </c>
      <c r="C41" s="92">
        <v>2007</v>
      </c>
      <c r="D41" s="70"/>
      <c r="E41" s="71"/>
      <c r="F41" s="106"/>
      <c r="G41" s="34">
        <f t="shared" si="0"/>
        <v>0</v>
      </c>
      <c r="H41" s="114">
        <f t="shared" si="1"/>
        <v>0</v>
      </c>
      <c r="I41" s="71"/>
      <c r="J41" s="154">
        <f t="shared" si="4"/>
        <v>0</v>
      </c>
      <c r="K41" s="152"/>
      <c r="L41" s="114">
        <f t="shared" si="2"/>
        <v>0</v>
      </c>
      <c r="M41" s="71"/>
      <c r="N41" s="71"/>
      <c r="O41" s="71"/>
      <c r="P41" s="106"/>
      <c r="Q41" s="152"/>
      <c r="R41" s="34">
        <f t="shared" si="3"/>
        <v>0</v>
      </c>
      <c r="S41" s="73"/>
    </row>
    <row r="42" spans="1:19" ht="12" customHeight="1" thickBot="1">
      <c r="A42" s="6" t="s">
        <v>14</v>
      </c>
      <c r="B42" s="9"/>
      <c r="C42" s="93">
        <v>2008</v>
      </c>
      <c r="D42" s="24">
        <v>2</v>
      </c>
      <c r="E42" s="23">
        <v>56</v>
      </c>
      <c r="F42" s="107">
        <v>0</v>
      </c>
      <c r="G42" s="95">
        <f t="shared" si="0"/>
        <v>58</v>
      </c>
      <c r="H42" s="115">
        <f t="shared" si="1"/>
        <v>58</v>
      </c>
      <c r="I42" s="23">
        <v>57</v>
      </c>
      <c r="J42" s="155">
        <f t="shared" si="4"/>
        <v>0.9827586206896551</v>
      </c>
      <c r="K42" s="93">
        <v>45</v>
      </c>
      <c r="L42" s="118">
        <f t="shared" si="2"/>
        <v>13</v>
      </c>
      <c r="M42" s="23">
        <v>0</v>
      </c>
      <c r="N42" s="23">
        <v>0</v>
      </c>
      <c r="O42" s="23">
        <v>1</v>
      </c>
      <c r="P42" s="107">
        <v>12</v>
      </c>
      <c r="Q42" s="93">
        <v>31</v>
      </c>
      <c r="R42" s="95">
        <f t="shared" si="3"/>
        <v>0</v>
      </c>
      <c r="S42" s="28">
        <v>5</v>
      </c>
    </row>
    <row r="43" spans="1:19" ht="12" customHeight="1">
      <c r="A43" s="7" t="s">
        <v>36</v>
      </c>
      <c r="B43" s="10"/>
      <c r="C43" s="91">
        <v>2006</v>
      </c>
      <c r="D43" s="77"/>
      <c r="E43" s="78"/>
      <c r="F43" s="108"/>
      <c r="G43" s="79">
        <f t="shared" si="0"/>
        <v>0</v>
      </c>
      <c r="H43" s="116">
        <f t="shared" si="1"/>
        <v>0</v>
      </c>
      <c r="I43" s="135"/>
      <c r="J43" s="159">
        <f t="shared" si="4"/>
        <v>0</v>
      </c>
      <c r="K43" s="163"/>
      <c r="L43" s="116">
        <f t="shared" si="2"/>
        <v>0</v>
      </c>
      <c r="M43" s="78"/>
      <c r="N43" s="78"/>
      <c r="O43" s="78"/>
      <c r="P43" s="108"/>
      <c r="Q43" s="163" t="s">
        <v>37</v>
      </c>
      <c r="R43" s="79">
        <f t="shared" si="3"/>
        <v>0</v>
      </c>
      <c r="S43" s="136" t="s">
        <v>37</v>
      </c>
    </row>
    <row r="44" spans="1:19" ht="12" customHeight="1">
      <c r="A44" s="4" t="s">
        <v>38</v>
      </c>
      <c r="B44" s="4" t="s">
        <v>46</v>
      </c>
      <c r="C44" s="92">
        <v>2007</v>
      </c>
      <c r="D44" s="70"/>
      <c r="E44" s="71"/>
      <c r="F44" s="106"/>
      <c r="G44" s="34">
        <f t="shared" si="0"/>
        <v>0</v>
      </c>
      <c r="H44" s="114">
        <f t="shared" si="1"/>
        <v>0</v>
      </c>
      <c r="I44" s="99"/>
      <c r="J44" s="158">
        <f t="shared" si="4"/>
        <v>0</v>
      </c>
      <c r="K44" s="164"/>
      <c r="L44" s="114">
        <f t="shared" si="2"/>
        <v>0</v>
      </c>
      <c r="M44" s="71"/>
      <c r="N44" s="71"/>
      <c r="O44" s="71"/>
      <c r="P44" s="106"/>
      <c r="Q44" s="164" t="s">
        <v>37</v>
      </c>
      <c r="R44" s="34">
        <f t="shared" si="3"/>
        <v>0</v>
      </c>
      <c r="S44" s="85" t="s">
        <v>37</v>
      </c>
    </row>
    <row r="45" spans="1:19" ht="12" customHeight="1" thickBot="1">
      <c r="A45" s="6" t="s">
        <v>40</v>
      </c>
      <c r="B45" s="9"/>
      <c r="C45" s="93">
        <v>2008</v>
      </c>
      <c r="D45" s="76">
        <v>0</v>
      </c>
      <c r="E45" s="67">
        <v>90</v>
      </c>
      <c r="F45" s="109">
        <v>0</v>
      </c>
      <c r="G45" s="80">
        <f t="shared" si="0"/>
        <v>90</v>
      </c>
      <c r="H45" s="117">
        <f t="shared" si="1"/>
        <v>90</v>
      </c>
      <c r="I45" s="67">
        <v>90</v>
      </c>
      <c r="J45" s="157">
        <f t="shared" si="4"/>
        <v>1</v>
      </c>
      <c r="K45" s="89">
        <v>0</v>
      </c>
      <c r="L45" s="149">
        <f t="shared" si="2"/>
        <v>90</v>
      </c>
      <c r="M45" s="67">
        <v>0</v>
      </c>
      <c r="N45" s="67">
        <v>0</v>
      </c>
      <c r="O45" s="67">
        <v>0</v>
      </c>
      <c r="P45" s="109">
        <v>90</v>
      </c>
      <c r="Q45" s="171" t="s">
        <v>37</v>
      </c>
      <c r="R45" s="137">
        <f t="shared" si="3"/>
        <v>0</v>
      </c>
      <c r="S45" s="138" t="s">
        <v>37</v>
      </c>
    </row>
    <row r="46" spans="1:19" ht="12" customHeight="1">
      <c r="A46" s="4" t="s">
        <v>41</v>
      </c>
      <c r="B46" s="8"/>
      <c r="C46" s="98">
        <v>2006</v>
      </c>
      <c r="D46" s="68"/>
      <c r="E46" s="69"/>
      <c r="F46" s="105"/>
      <c r="G46" s="33">
        <f t="shared" si="0"/>
        <v>0</v>
      </c>
      <c r="H46" s="113">
        <f>K46+L46</f>
        <v>0</v>
      </c>
      <c r="I46" s="69"/>
      <c r="J46" s="153">
        <f t="shared" si="4"/>
        <v>0</v>
      </c>
      <c r="K46" s="162"/>
      <c r="L46" s="113">
        <f>SUM(M46:P46)</f>
        <v>0</v>
      </c>
      <c r="M46" s="69"/>
      <c r="N46" s="69"/>
      <c r="O46" s="69"/>
      <c r="P46" s="105"/>
      <c r="Q46" s="162"/>
      <c r="R46" s="33">
        <f t="shared" si="3"/>
        <v>0</v>
      </c>
      <c r="S46" s="72"/>
    </row>
    <row r="47" spans="1:19" ht="12" customHeight="1">
      <c r="A47" s="4" t="s">
        <v>42</v>
      </c>
      <c r="B47" s="4" t="s">
        <v>88</v>
      </c>
      <c r="C47" s="92">
        <v>2007</v>
      </c>
      <c r="D47" s="70"/>
      <c r="E47" s="71"/>
      <c r="F47" s="106"/>
      <c r="G47" s="34">
        <f t="shared" si="0"/>
        <v>0</v>
      </c>
      <c r="H47" s="114">
        <f>K47+L47</f>
        <v>0</v>
      </c>
      <c r="I47" s="71"/>
      <c r="J47" s="154">
        <f t="shared" si="4"/>
        <v>0</v>
      </c>
      <c r="K47" s="152"/>
      <c r="L47" s="114">
        <f>SUM(M47:P47)</f>
        <v>0</v>
      </c>
      <c r="M47" s="71"/>
      <c r="N47" s="71"/>
      <c r="O47" s="71"/>
      <c r="P47" s="106"/>
      <c r="Q47" s="152"/>
      <c r="R47" s="34">
        <f t="shared" si="3"/>
        <v>0</v>
      </c>
      <c r="S47" s="73"/>
    </row>
    <row r="48" spans="1:19" ht="12" customHeight="1" thickBot="1">
      <c r="A48" s="6" t="s">
        <v>44</v>
      </c>
      <c r="B48" s="9"/>
      <c r="C48" s="93">
        <v>2008</v>
      </c>
      <c r="D48" s="24">
        <v>4</v>
      </c>
      <c r="E48" s="23">
        <v>42</v>
      </c>
      <c r="F48" s="107">
        <v>0</v>
      </c>
      <c r="G48" s="95">
        <f t="shared" si="0"/>
        <v>46</v>
      </c>
      <c r="H48" s="115">
        <f>K48+L48</f>
        <v>29</v>
      </c>
      <c r="I48" s="23">
        <v>16</v>
      </c>
      <c r="J48" s="155">
        <f t="shared" si="4"/>
        <v>0.5517241379310345</v>
      </c>
      <c r="K48" s="93">
        <v>24</v>
      </c>
      <c r="L48" s="118">
        <f>SUM(M48:P48)</f>
        <v>5</v>
      </c>
      <c r="M48" s="23">
        <v>0</v>
      </c>
      <c r="N48" s="23">
        <v>0</v>
      </c>
      <c r="O48" s="23">
        <v>0</v>
      </c>
      <c r="P48" s="107">
        <v>5</v>
      </c>
      <c r="Q48" s="93">
        <v>51</v>
      </c>
      <c r="R48" s="95">
        <f t="shared" si="3"/>
        <v>17</v>
      </c>
      <c r="S48" s="28">
        <v>18</v>
      </c>
    </row>
    <row r="49" spans="1:19" ht="12" customHeight="1">
      <c r="A49" s="197" t="s">
        <v>79</v>
      </c>
      <c r="B49" s="8"/>
      <c r="C49" s="125">
        <v>2006</v>
      </c>
      <c r="D49" s="31">
        <f aca="true" t="shared" si="8" ref="D49:I51">D31+D34+D37+D40+D43+D46</f>
        <v>0</v>
      </c>
      <c r="E49" s="129">
        <f t="shared" si="8"/>
        <v>0</v>
      </c>
      <c r="F49" s="132">
        <f t="shared" si="8"/>
        <v>0</v>
      </c>
      <c r="G49" s="33">
        <f t="shared" si="8"/>
        <v>0</v>
      </c>
      <c r="H49" s="113">
        <f t="shared" si="8"/>
        <v>0</v>
      </c>
      <c r="I49" s="129">
        <f t="shared" si="8"/>
        <v>0</v>
      </c>
      <c r="J49" s="153">
        <f t="shared" si="4"/>
        <v>0</v>
      </c>
      <c r="K49" s="33">
        <f aca="true" t="shared" si="9" ref="K49:P51">K31+K34+K37+K40+K43+K46</f>
        <v>0</v>
      </c>
      <c r="L49" s="113">
        <f t="shared" si="9"/>
        <v>0</v>
      </c>
      <c r="M49" s="129">
        <f t="shared" si="9"/>
        <v>0</v>
      </c>
      <c r="N49" s="129">
        <f t="shared" si="9"/>
        <v>0</v>
      </c>
      <c r="O49" s="129">
        <f t="shared" si="9"/>
        <v>0</v>
      </c>
      <c r="P49" s="132">
        <f t="shared" si="9"/>
        <v>0</v>
      </c>
      <c r="Q49" s="33">
        <f>Q31+Q34+Q37+Q40+Q46</f>
        <v>0</v>
      </c>
      <c r="R49" s="33">
        <f>R31+R34+R37+R40+R43+R46</f>
        <v>0</v>
      </c>
      <c r="S49" s="167">
        <f>S31+S34+S37+S40+S46</f>
        <v>0</v>
      </c>
    </row>
    <row r="50" spans="1:19" ht="12" customHeight="1">
      <c r="A50" s="198"/>
      <c r="B50" s="4" t="s">
        <v>89</v>
      </c>
      <c r="C50" s="126">
        <v>2007</v>
      </c>
      <c r="D50" s="32">
        <f>D32+D35+D38+D41+D44+D47</f>
        <v>0</v>
      </c>
      <c r="E50" s="128">
        <f>E32+E35+E38+E41+E44+E47</f>
        <v>0</v>
      </c>
      <c r="F50" s="133">
        <f>F32+F35+F38+F41+F44+F47</f>
        <v>0</v>
      </c>
      <c r="G50" s="34">
        <f t="shared" si="8"/>
        <v>0</v>
      </c>
      <c r="H50" s="114">
        <f t="shared" si="8"/>
        <v>0</v>
      </c>
      <c r="I50" s="128">
        <f>I32+I35+I38+I41+I44+I47</f>
        <v>0</v>
      </c>
      <c r="J50" s="154">
        <f t="shared" si="4"/>
        <v>0</v>
      </c>
      <c r="K50" s="34">
        <f t="shared" si="9"/>
        <v>0</v>
      </c>
      <c r="L50" s="114">
        <f t="shared" si="9"/>
        <v>0</v>
      </c>
      <c r="M50" s="128">
        <f t="shared" si="9"/>
        <v>0</v>
      </c>
      <c r="N50" s="128">
        <f t="shared" si="9"/>
        <v>0</v>
      </c>
      <c r="O50" s="128">
        <f t="shared" si="9"/>
        <v>0</v>
      </c>
      <c r="P50" s="133">
        <f t="shared" si="9"/>
        <v>0</v>
      </c>
      <c r="Q50" s="34">
        <f>Q32+Q35+Q38+Q41+Q47</f>
        <v>0</v>
      </c>
      <c r="R50" s="34">
        <f>R32+R35+R38+R41+R44+R47</f>
        <v>0</v>
      </c>
      <c r="S50" s="168">
        <f>S32+S35+S38+S41+S47</f>
        <v>0</v>
      </c>
    </row>
    <row r="51" spans="1:19" ht="12" customHeight="1" thickBot="1">
      <c r="A51" s="199"/>
      <c r="B51" s="9"/>
      <c r="C51" s="127">
        <v>2008</v>
      </c>
      <c r="D51" s="96">
        <f t="shared" si="8"/>
        <v>14</v>
      </c>
      <c r="E51" s="131">
        <f t="shared" si="8"/>
        <v>274</v>
      </c>
      <c r="F51" s="148">
        <f t="shared" si="8"/>
        <v>1</v>
      </c>
      <c r="G51" s="95">
        <f t="shared" si="8"/>
        <v>288</v>
      </c>
      <c r="H51" s="149">
        <f t="shared" si="8"/>
        <v>258</v>
      </c>
      <c r="I51" s="131">
        <f t="shared" si="8"/>
        <v>229</v>
      </c>
      <c r="J51" s="161">
        <f t="shared" si="4"/>
        <v>0.8875968992248062</v>
      </c>
      <c r="K51" s="95">
        <f t="shared" si="9"/>
        <v>100</v>
      </c>
      <c r="L51" s="149">
        <f t="shared" si="9"/>
        <v>158</v>
      </c>
      <c r="M51" s="131">
        <f t="shared" si="9"/>
        <v>38</v>
      </c>
      <c r="N51" s="131">
        <f t="shared" si="9"/>
        <v>5</v>
      </c>
      <c r="O51" s="131">
        <f t="shared" si="9"/>
        <v>5</v>
      </c>
      <c r="P51" s="148">
        <f t="shared" si="9"/>
        <v>110</v>
      </c>
      <c r="Q51" s="95">
        <f>Q33+Q36+Q39+Q42+Q48</f>
        <v>209</v>
      </c>
      <c r="R51" s="95">
        <f>R33+R36+R39+R42+R45+R48</f>
        <v>30</v>
      </c>
      <c r="S51" s="169">
        <f>S33+S36+S39+S42+S48</f>
        <v>29</v>
      </c>
    </row>
    <row r="52" spans="1:19" ht="12" customHeight="1">
      <c r="A52" s="197" t="s">
        <v>86</v>
      </c>
      <c r="B52" s="19"/>
      <c r="C52" s="125">
        <v>2006</v>
      </c>
      <c r="D52" s="31">
        <f aca="true" t="shared" si="10" ref="D52:I54">D28+D49</f>
        <v>0</v>
      </c>
      <c r="E52" s="129">
        <f t="shared" si="10"/>
        <v>0</v>
      </c>
      <c r="F52" s="132">
        <f t="shared" si="10"/>
        <v>0</v>
      </c>
      <c r="G52" s="79">
        <f t="shared" si="10"/>
        <v>0</v>
      </c>
      <c r="H52" s="113">
        <f t="shared" si="10"/>
        <v>0</v>
      </c>
      <c r="I52" s="129">
        <f t="shared" si="10"/>
        <v>0</v>
      </c>
      <c r="J52" s="153">
        <f t="shared" si="4"/>
        <v>0</v>
      </c>
      <c r="K52" s="79">
        <f aca="true" t="shared" si="11" ref="K52:S52">K28+K49</f>
        <v>0</v>
      </c>
      <c r="L52" s="113">
        <f t="shared" si="11"/>
        <v>0</v>
      </c>
      <c r="M52" s="129">
        <f t="shared" si="11"/>
        <v>0</v>
      </c>
      <c r="N52" s="129">
        <f t="shared" si="11"/>
        <v>0</v>
      </c>
      <c r="O52" s="129">
        <f t="shared" si="11"/>
        <v>0</v>
      </c>
      <c r="P52" s="132">
        <f t="shared" si="11"/>
        <v>0</v>
      </c>
      <c r="Q52" s="79">
        <f t="shared" si="11"/>
        <v>0</v>
      </c>
      <c r="R52" s="79">
        <f t="shared" si="11"/>
        <v>0</v>
      </c>
      <c r="S52" s="170">
        <f t="shared" si="11"/>
        <v>0</v>
      </c>
    </row>
    <row r="53" spans="1:19" ht="12" customHeight="1">
      <c r="A53" s="198"/>
      <c r="B53" s="17" t="s">
        <v>47</v>
      </c>
      <c r="C53" s="126">
        <v>2007</v>
      </c>
      <c r="D53" s="32">
        <f>D29+D50</f>
        <v>0</v>
      </c>
      <c r="E53" s="128">
        <f t="shared" si="10"/>
        <v>0</v>
      </c>
      <c r="F53" s="133">
        <f t="shared" si="10"/>
        <v>0</v>
      </c>
      <c r="G53" s="79">
        <f t="shared" si="10"/>
        <v>0</v>
      </c>
      <c r="H53" s="114">
        <f t="shared" si="10"/>
        <v>0</v>
      </c>
      <c r="I53" s="128">
        <f t="shared" si="10"/>
        <v>0</v>
      </c>
      <c r="J53" s="154">
        <f t="shared" si="4"/>
        <v>0</v>
      </c>
      <c r="K53" s="79">
        <f aca="true" t="shared" si="12" ref="K53:S54">K29+K50</f>
        <v>0</v>
      </c>
      <c r="L53" s="114">
        <f t="shared" si="12"/>
        <v>0</v>
      </c>
      <c r="M53" s="128">
        <f t="shared" si="12"/>
        <v>0</v>
      </c>
      <c r="N53" s="128">
        <f t="shared" si="12"/>
        <v>0</v>
      </c>
      <c r="O53" s="128">
        <f t="shared" si="12"/>
        <v>0</v>
      </c>
      <c r="P53" s="133">
        <f t="shared" si="12"/>
        <v>0</v>
      </c>
      <c r="Q53" s="79">
        <f t="shared" si="12"/>
        <v>0</v>
      </c>
      <c r="R53" s="79">
        <f t="shared" si="12"/>
        <v>0</v>
      </c>
      <c r="S53" s="170">
        <f t="shared" si="12"/>
        <v>0</v>
      </c>
    </row>
    <row r="54" spans="1:19" ht="12" customHeight="1" thickBot="1">
      <c r="A54" s="199"/>
      <c r="B54" s="18"/>
      <c r="C54" s="127">
        <v>2008</v>
      </c>
      <c r="D54" s="96">
        <f t="shared" si="10"/>
        <v>61</v>
      </c>
      <c r="E54" s="131">
        <f t="shared" si="10"/>
        <v>464</v>
      </c>
      <c r="F54" s="148">
        <f t="shared" si="10"/>
        <v>2</v>
      </c>
      <c r="G54" s="150">
        <f t="shared" si="10"/>
        <v>525</v>
      </c>
      <c r="H54" s="118">
        <f t="shared" si="10"/>
        <v>440</v>
      </c>
      <c r="I54" s="130">
        <f t="shared" si="10"/>
        <v>361</v>
      </c>
      <c r="J54" s="160">
        <f t="shared" si="4"/>
        <v>0.8204545454545454</v>
      </c>
      <c r="K54" s="150">
        <f t="shared" si="12"/>
        <v>235</v>
      </c>
      <c r="L54" s="118">
        <f t="shared" si="12"/>
        <v>205</v>
      </c>
      <c r="M54" s="130">
        <f t="shared" si="12"/>
        <v>38</v>
      </c>
      <c r="N54" s="130">
        <f t="shared" si="12"/>
        <v>11</v>
      </c>
      <c r="O54" s="130">
        <f t="shared" si="12"/>
        <v>5</v>
      </c>
      <c r="P54" s="134">
        <f t="shared" si="12"/>
        <v>151</v>
      </c>
      <c r="Q54" s="150">
        <f t="shared" si="12"/>
        <v>428</v>
      </c>
      <c r="R54" s="150">
        <f t="shared" si="12"/>
        <v>85</v>
      </c>
      <c r="S54" s="172">
        <f t="shared" si="12"/>
        <v>56</v>
      </c>
    </row>
    <row r="55" spans="1:19" ht="12" customHeight="1">
      <c r="A55" s="204" t="s">
        <v>80</v>
      </c>
      <c r="B55" s="19"/>
      <c r="C55" s="125">
        <v>2006</v>
      </c>
      <c r="D55" s="20"/>
      <c r="E55" s="82"/>
      <c r="F55" s="82"/>
      <c r="G55" s="151"/>
      <c r="H55" s="29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ht="12" customHeight="1">
      <c r="A56" s="200"/>
      <c r="B56" s="15" t="s">
        <v>110</v>
      </c>
      <c r="C56" s="126">
        <v>2007</v>
      </c>
      <c r="D56" s="13"/>
      <c r="E56" s="12"/>
      <c r="F56" s="12"/>
      <c r="G56" s="152"/>
      <c r="H56" s="29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12" customHeight="1" thickBot="1">
      <c r="A57" s="205"/>
      <c r="B57" s="18"/>
      <c r="C57" s="127">
        <v>2008</v>
      </c>
      <c r="D57" s="16"/>
      <c r="E57" s="14"/>
      <c r="F57" s="14"/>
      <c r="G57" s="89">
        <v>3</v>
      </c>
      <c r="H57" s="29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ht="12" customHeight="1">
      <c r="A58" s="204" t="s">
        <v>81</v>
      </c>
      <c r="B58" s="17"/>
      <c r="C58" s="91">
        <v>2006</v>
      </c>
      <c r="D58" s="13"/>
      <c r="E58" s="12"/>
      <c r="F58" s="12"/>
      <c r="G58" s="122">
        <f>IF(G55&lt;&gt;0,G52/L1/G55,0)</f>
        <v>0</v>
      </c>
      <c r="H58" s="119">
        <f>IF(G55&lt;&gt;0,H52/L1/G55,0)</f>
        <v>0</v>
      </c>
      <c r="I58" s="11"/>
      <c r="J58" s="11"/>
      <c r="K58" s="11"/>
      <c r="L58" s="12"/>
      <c r="M58" s="12"/>
      <c r="N58" s="12"/>
      <c r="O58" s="12"/>
      <c r="P58" s="11"/>
      <c r="Q58" s="11"/>
      <c r="R58" s="11"/>
      <c r="S58" s="11"/>
    </row>
    <row r="59" spans="1:19" ht="12" customHeight="1">
      <c r="A59" s="200"/>
      <c r="B59" s="15" t="s">
        <v>48</v>
      </c>
      <c r="C59" s="92">
        <v>2007</v>
      </c>
      <c r="D59" s="13"/>
      <c r="E59" s="12"/>
      <c r="F59" s="12"/>
      <c r="G59" s="123">
        <f>IF(G56&lt;&gt;0,G53/L1/G56,0)</f>
        <v>0</v>
      </c>
      <c r="H59" s="120">
        <f>IF(G56&lt;&gt;0,H53/L1/G56,0)</f>
        <v>0</v>
      </c>
      <c r="I59" s="11"/>
      <c r="J59" s="11"/>
      <c r="K59" s="11"/>
      <c r="L59" s="12"/>
      <c r="M59" s="12"/>
      <c r="N59" s="12"/>
      <c r="O59" s="12"/>
      <c r="P59" s="11"/>
      <c r="Q59" s="11"/>
      <c r="R59" s="11"/>
      <c r="S59" s="11"/>
    </row>
    <row r="60" spans="1:19" ht="12" customHeight="1" thickBot="1">
      <c r="A60" s="205"/>
      <c r="B60" s="18"/>
      <c r="C60" s="93">
        <v>2008</v>
      </c>
      <c r="D60" s="13"/>
      <c r="E60" s="12"/>
      <c r="F60" s="12"/>
      <c r="G60" s="124">
        <f>IF(G57&lt;&gt;0,G54/L1/G57,0)</f>
        <v>14.583333333333334</v>
      </c>
      <c r="H60" s="121">
        <f>IF(G57&lt;&gt;0,H54/L1/G57,0)</f>
        <v>12.222222222222221</v>
      </c>
      <c r="I60" s="11"/>
      <c r="J60" s="11"/>
      <c r="K60" s="11"/>
      <c r="L60" s="12"/>
      <c r="M60" s="12"/>
      <c r="N60" s="12"/>
      <c r="O60" s="12"/>
      <c r="P60" s="11"/>
      <c r="Q60" s="11"/>
      <c r="R60" s="11"/>
      <c r="S60" s="11"/>
    </row>
    <row r="61" spans="1:19" ht="12" customHeight="1">
      <c r="A61" s="204" t="s">
        <v>82</v>
      </c>
      <c r="B61" s="17"/>
      <c r="C61" s="125">
        <v>2006</v>
      </c>
      <c r="D61" s="20"/>
      <c r="E61" s="82"/>
      <c r="F61" s="82"/>
      <c r="G61" s="151"/>
      <c r="H61" s="29"/>
      <c r="I61" s="11"/>
      <c r="J61" s="11"/>
      <c r="K61" s="11"/>
      <c r="L61" s="12"/>
      <c r="M61" s="12"/>
      <c r="N61" s="12"/>
      <c r="O61" s="12"/>
      <c r="P61" s="11"/>
      <c r="Q61" s="11"/>
      <c r="R61" s="11"/>
      <c r="S61" s="11"/>
    </row>
    <row r="62" spans="1:19" ht="12" customHeight="1">
      <c r="A62" s="200"/>
      <c r="B62" s="15" t="s">
        <v>90</v>
      </c>
      <c r="C62" s="126">
        <v>2007</v>
      </c>
      <c r="D62" s="13"/>
      <c r="E62" s="12"/>
      <c r="F62" s="12"/>
      <c r="G62" s="152"/>
      <c r="H62" s="29"/>
      <c r="I62" s="11"/>
      <c r="J62" s="11"/>
      <c r="K62" s="11"/>
      <c r="L62" s="12"/>
      <c r="M62" s="12"/>
      <c r="N62" s="12"/>
      <c r="O62" s="12"/>
      <c r="P62" s="11"/>
      <c r="Q62" s="11"/>
      <c r="R62" s="11"/>
      <c r="S62" s="11"/>
    </row>
    <row r="63" spans="1:19" ht="12" customHeight="1" thickBot="1">
      <c r="A63" s="205"/>
      <c r="B63" s="18"/>
      <c r="C63" s="127">
        <v>2008</v>
      </c>
      <c r="D63" s="16"/>
      <c r="E63" s="14"/>
      <c r="F63" s="14"/>
      <c r="G63" s="89">
        <v>3</v>
      </c>
      <c r="H63" s="29"/>
      <c r="I63" s="11"/>
      <c r="J63" s="11"/>
      <c r="K63" s="11"/>
      <c r="L63" s="12"/>
      <c r="M63" s="12"/>
      <c r="N63" s="12"/>
      <c r="O63" s="12"/>
      <c r="P63" s="11"/>
      <c r="Q63" s="11"/>
      <c r="R63" s="11"/>
      <c r="S63" s="11"/>
    </row>
    <row r="64" spans="1:19" ht="12" customHeight="1">
      <c r="A64" s="204" t="s">
        <v>83</v>
      </c>
      <c r="B64" s="17"/>
      <c r="C64" s="91">
        <v>2006</v>
      </c>
      <c r="D64" s="13"/>
      <c r="E64" s="12"/>
      <c r="F64" s="12"/>
      <c r="G64" s="122">
        <f>IF(G61&lt;&gt;0,G28/L1/G61,0)</f>
        <v>0</v>
      </c>
      <c r="H64" s="119">
        <f>IF(G61&lt;&gt;0,H28/L1/G61,0)</f>
        <v>0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2" customHeight="1">
      <c r="A65" s="200"/>
      <c r="B65" s="15" t="s">
        <v>91</v>
      </c>
      <c r="C65" s="92">
        <v>2007</v>
      </c>
      <c r="D65" s="13"/>
      <c r="E65" s="12"/>
      <c r="F65" s="12"/>
      <c r="G65" s="123">
        <f>IF(G62&lt;&gt;0,G29/L1/G62,0)</f>
        <v>0</v>
      </c>
      <c r="H65" s="120">
        <f>IF(G62&lt;&gt;0,H29/L1/G62,0)</f>
        <v>0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2" customHeight="1" thickBot="1">
      <c r="A66" s="205"/>
      <c r="B66" s="18"/>
      <c r="C66" s="93">
        <v>2008</v>
      </c>
      <c r="D66" s="13"/>
      <c r="E66" s="12"/>
      <c r="F66" s="12"/>
      <c r="G66" s="124">
        <f>IF(G63&lt;&gt;0,G30/L1/G63,0)</f>
        <v>6.583333333333333</v>
      </c>
      <c r="H66" s="121">
        <f>IF(G63&lt;&gt;0,H30/L1/G63,0)</f>
        <v>5.055555555555555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 ht="12" customHeight="1">
      <c r="A67" s="204" t="s">
        <v>85</v>
      </c>
      <c r="B67" s="17"/>
      <c r="C67" s="125">
        <v>2006</v>
      </c>
      <c r="D67" s="20"/>
      <c r="E67" s="82"/>
      <c r="F67" s="82"/>
      <c r="G67" s="151"/>
      <c r="H67" s="8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ht="12" customHeight="1">
      <c r="A68" s="200"/>
      <c r="B68" s="15" t="s">
        <v>136</v>
      </c>
      <c r="C68" s="126">
        <v>2007</v>
      </c>
      <c r="D68" s="13"/>
      <c r="E68" s="12"/>
      <c r="F68" s="12"/>
      <c r="G68" s="152"/>
      <c r="H68" s="8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 ht="12" customHeight="1" thickBot="1">
      <c r="A69" s="205"/>
      <c r="B69" s="18"/>
      <c r="C69" s="127">
        <v>2008</v>
      </c>
      <c r="D69" s="16"/>
      <c r="E69" s="14"/>
      <c r="F69" s="14"/>
      <c r="G69" s="89">
        <v>3</v>
      </c>
      <c r="H69" s="8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 ht="12" customHeight="1">
      <c r="A70" s="204" t="s">
        <v>84</v>
      </c>
      <c r="B70" s="17"/>
      <c r="C70" s="91">
        <v>2006</v>
      </c>
      <c r="D70" s="13"/>
      <c r="E70" s="12"/>
      <c r="F70" s="12"/>
      <c r="G70" s="122">
        <f>IF(G67&lt;&gt;0,G49/L1/G67,0)</f>
        <v>0</v>
      </c>
      <c r="H70" s="119">
        <f>IF(G67&lt;&gt;0,H49/L1/G67,0)</f>
        <v>0</v>
      </c>
      <c r="I70" s="11"/>
      <c r="J70" s="11"/>
      <c r="K70" s="11"/>
      <c r="L70" s="11"/>
      <c r="M70" s="11"/>
      <c r="N70" s="11"/>
      <c r="O70" s="176" t="s">
        <v>133</v>
      </c>
      <c r="P70" s="176"/>
      <c r="Q70" s="176"/>
      <c r="R70" s="176"/>
      <c r="S70" s="176"/>
    </row>
    <row r="71" spans="1:14" ht="12" customHeight="1">
      <c r="A71" s="200"/>
      <c r="B71" s="15" t="s">
        <v>137</v>
      </c>
      <c r="C71" s="92">
        <v>2007</v>
      </c>
      <c r="D71" s="13"/>
      <c r="E71" s="12"/>
      <c r="F71" s="12"/>
      <c r="G71" s="123">
        <f>IF(G68&lt;&gt;0,G50/L1/G68,0)</f>
        <v>0</v>
      </c>
      <c r="H71" s="120">
        <f>IF(G68&lt;&gt;0,H50/L1/G68,0)</f>
        <v>0</v>
      </c>
      <c r="I71" s="11"/>
      <c r="J71" s="11"/>
      <c r="K71" s="11"/>
      <c r="L71" s="11"/>
      <c r="M71" s="11"/>
      <c r="N71" s="11"/>
    </row>
    <row r="72" spans="1:19" ht="12" customHeight="1" thickBot="1">
      <c r="A72" s="205"/>
      <c r="B72" s="18"/>
      <c r="C72" s="93">
        <v>2008</v>
      </c>
      <c r="D72" s="16"/>
      <c r="E72" s="14"/>
      <c r="F72" s="14"/>
      <c r="G72" s="124">
        <f>IF(G69&lt;&gt;0,G51/L1/G69,0)</f>
        <v>8</v>
      </c>
      <c r="H72" s="121">
        <f>IF(G69&lt;&gt;0,H51/L1/G69,0)</f>
        <v>7.166666666666667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ht="12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8" t="s">
        <v>67</v>
      </c>
      <c r="N73" s="57"/>
      <c r="O73" s="57"/>
      <c r="P73" s="57"/>
      <c r="Q73" s="57"/>
      <c r="R73" s="57"/>
      <c r="S73" s="57"/>
    </row>
    <row r="74" spans="1:19" ht="12" customHeight="1">
      <c r="A74" s="57"/>
      <c r="B74" s="57"/>
      <c r="C74" s="58" t="s">
        <v>66</v>
      </c>
      <c r="D74" s="57"/>
      <c r="E74" s="57" t="s">
        <v>142</v>
      </c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 t="s">
        <v>145</v>
      </c>
      <c r="R74" s="57"/>
      <c r="S74" s="57"/>
    </row>
    <row r="75" spans="1:19" ht="12" customHeight="1">
      <c r="A75" s="57"/>
      <c r="B75" s="57"/>
      <c r="C75" s="58"/>
      <c r="D75" s="57" t="s">
        <v>69</v>
      </c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 t="s">
        <v>68</v>
      </c>
      <c r="Q75" s="57"/>
      <c r="R75" s="57"/>
      <c r="S75" s="57"/>
    </row>
    <row r="76" spans="1:19" ht="12" customHeight="1">
      <c r="A76" s="57"/>
      <c r="B76" s="57"/>
      <c r="C76" s="58" t="s">
        <v>92</v>
      </c>
      <c r="D76" s="57"/>
      <c r="E76" s="57" t="s">
        <v>143</v>
      </c>
      <c r="F76" s="57"/>
      <c r="G76" s="61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</row>
    <row r="77" spans="1:19" ht="12" customHeight="1">
      <c r="A77" s="57"/>
      <c r="B77" s="57"/>
      <c r="C77" s="58" t="s">
        <v>93</v>
      </c>
      <c r="D77" s="59"/>
      <c r="E77" s="60" t="s">
        <v>144</v>
      </c>
      <c r="F77" s="60"/>
      <c r="G77" s="60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</row>
    <row r="78" spans="1:19" ht="12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</row>
    <row r="79" spans="1:19" ht="12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</row>
    <row r="80" spans="1:19" ht="12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</row>
    <row r="81" spans="1:19" ht="12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</row>
    <row r="82" spans="1:19" ht="12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</row>
    <row r="83" spans="1:19" ht="12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</row>
    <row r="84" spans="1:19" ht="12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</row>
    <row r="85" spans="1:19" ht="12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</row>
    <row r="86" spans="1:19" ht="12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</row>
    <row r="87" spans="1:19" ht="12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</row>
    <row r="88" spans="1:19" ht="12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</row>
    <row r="89" spans="1:19" ht="12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</row>
    <row r="90" spans="1:19" ht="12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</row>
    <row r="91" spans="1:19" ht="12.7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</row>
    <row r="92" spans="1:19" ht="12.7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</row>
    <row r="93" spans="1:19" ht="12.7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</row>
    <row r="94" spans="1:19" ht="12.7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</row>
    <row r="95" spans="1:19" ht="12.7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</row>
    <row r="96" spans="1:19" ht="12.7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</row>
    <row r="97" spans="1:19" ht="12.7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</row>
    <row r="98" spans="1:19" ht="12.7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</row>
    <row r="99" spans="1:19" ht="12.7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</row>
    <row r="100" spans="1:19" ht="12.7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</row>
    <row r="101" spans="1:19" ht="12.7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</row>
    <row r="102" spans="1:19" ht="12.7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</row>
  </sheetData>
  <sheetProtection password="D259" sheet="1" objects="1" scenarios="1"/>
  <mergeCells count="28">
    <mergeCell ref="O70:S70"/>
    <mergeCell ref="R3:R5"/>
    <mergeCell ref="O4:O5"/>
    <mergeCell ref="Q3:Q5"/>
    <mergeCell ref="A70:A72"/>
    <mergeCell ref="A52:A54"/>
    <mergeCell ref="A58:A60"/>
    <mergeCell ref="A61:A63"/>
    <mergeCell ref="A64:A66"/>
    <mergeCell ref="A67:A69"/>
    <mergeCell ref="A55:A57"/>
    <mergeCell ref="A28:A30"/>
    <mergeCell ref="A49:A51"/>
    <mergeCell ref="A10:A12"/>
    <mergeCell ref="F3:F5"/>
    <mergeCell ref="A22:A24"/>
    <mergeCell ref="A25:A27"/>
    <mergeCell ref="A7:A9"/>
    <mergeCell ref="M1:O1"/>
    <mergeCell ref="B1:I1"/>
    <mergeCell ref="C2:J2"/>
    <mergeCell ref="E3:E5"/>
    <mergeCell ref="D3:D5"/>
    <mergeCell ref="M4:M5"/>
    <mergeCell ref="H3:J3"/>
    <mergeCell ref="L3:P3"/>
    <mergeCell ref="I4:J4"/>
    <mergeCell ref="N4:N5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1</cp:lastModifiedBy>
  <cp:lastPrinted>2009-01-30T07:59:28Z</cp:lastPrinted>
  <dcterms:created xsi:type="dcterms:W3CDTF">2005-03-22T15:35:28Z</dcterms:created>
  <dcterms:modified xsi:type="dcterms:W3CDTF">2009-02-02T11:05:15Z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